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835" activeTab="0"/>
  </bookViews>
  <sheets>
    <sheet name="Registration form (Hanoi)" sheetId="1" r:id="rId1"/>
    <sheet name="Payment Request Offline (Hanoi)" sheetId="2" r:id="rId2"/>
    <sheet name="Payment Request Online (Hanoi)" sheetId="3" r:id="rId3"/>
    <sheet name="Auto - Offline HN" sheetId="4" state="hidden" r:id="rId4"/>
    <sheet name="Auto - Online HN" sheetId="5" state="hidden" r:id="rId5"/>
    <sheet name="Registration form (HCM)" sheetId="6" r:id="rId6"/>
    <sheet name="Payment Request Offline (HCM)" sheetId="7" r:id="rId7"/>
    <sheet name="Mailing list HCM" sheetId="8" state="hidden" r:id="rId8"/>
    <sheet name="Mailing list HN" sheetId="9" state="hidden" r:id="rId9"/>
    <sheet name="Payment Request Online (HCM)" sheetId="10" r:id="rId10"/>
    <sheet name="Auto - Offline HCM" sheetId="11" state="hidden" r:id="rId11"/>
    <sheet name="Auto - Online HCM" sheetId="12" state="hidden" r:id="rId12"/>
    <sheet name="Pax list HN" sheetId="13" state="hidden" r:id="rId13"/>
    <sheet name="Pax list HCM" sheetId="14" state="hidden" r:id="rId14"/>
    <sheet name="Data" sheetId="15" state="hidden" r:id="rId15"/>
  </sheets>
  <definedNames>
    <definedName name="_xlfn.NUMBERVALUE" hidden="1">#NAME?</definedName>
    <definedName name="_xlnm.Print_Area" localSheetId="1">'Payment Request Offline (Hanoi)'!$A$1:$I$46</definedName>
    <definedName name="_xlnm.Print_Area" localSheetId="6">'Payment Request Offline (HCM)'!$A$1:$I$46</definedName>
    <definedName name="_xlnm.Print_Area" localSheetId="2">'Payment Request Online (Hanoi)'!$A$1:$I$46</definedName>
    <definedName name="_xlnm.Print_Area" localSheetId="9">'Payment Request Online (HCM)'!$A$1:$I$46</definedName>
    <definedName name="_xlnm.Print_Area" localSheetId="0">'Registration form (Hanoi)'!$B$2:$R$65</definedName>
    <definedName name="_xlnm.Print_Area" localSheetId="5">'Registration form (HCM)'!$B$2:$R$65</definedName>
  </definedNames>
  <calcPr fullCalcOnLoad="1"/>
</workbook>
</file>

<file path=xl/sharedStrings.xml><?xml version="1.0" encoding="utf-8"?>
<sst xmlns="http://schemas.openxmlformats.org/spreadsheetml/2006/main" count="551" uniqueCount="260">
  <si>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3"/>
      </rPr>
      <t>公開講座申し込み書</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</si>
  <si>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</si>
  <si>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</si>
  <si>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t>Thông tin sẽ được sử dụng để cấp hóa đơn, đề nghị cung cấp thông tin chính xác.</t>
  </si>
  <si>
    <t>情報は公式領収書の発行に用いますので、正確にご記入ください</t>
  </si>
  <si>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</si>
  <si>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t>No.</t>
  </si>
  <si>
    <t>Ngân hàng TMCP đầu tư và phát triển Việt Nam - Chi nhánh Đông Đô, Hà Nội</t>
  </si>
  <si>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</si>
  <si>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</si>
  <si>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</si>
  <si>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</si>
  <si>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</si>
  <si>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</si>
  <si>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</si>
  <si>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</si>
  <si>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</si>
  <si>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</si>
  <si>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</si>
  <si>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</si>
  <si>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</si>
  <si>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</si>
  <si>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</si>
  <si>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</si>
  <si>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</si>
  <si>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</si>
  <si>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</si>
  <si>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</si>
  <si>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</si>
  <si>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</si>
  <si>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</si>
  <si>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</si>
  <si>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</si>
  <si>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</si>
  <si>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</si>
  <si>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</si>
  <si>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</si>
  <si>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</si>
  <si>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</si>
  <si>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t>INTERNATIONAL MANAGEMENT TRAINING AND CONSULTING CO.,LTD</t>
  </si>
  <si>
    <r>
      <rPr>
        <b/>
        <i/>
        <sz val="18"/>
        <color indexed="53"/>
        <rFont val="Times New Roman"/>
        <family val="1"/>
      </rPr>
      <t xml:space="preserve">International Management Training and Consulting/ </t>
    </r>
    <r>
      <rPr>
        <b/>
        <i/>
        <sz val="18"/>
        <color indexed="18"/>
        <rFont val="ＭＳ Ｐゴシック"/>
        <family val="3"/>
      </rPr>
      <t>IMTCマネジメント教育＆コンサルティング</t>
    </r>
  </si>
  <si>
    <t>ON BEHALF OF IMTC</t>
  </si>
  <si>
    <t>Mr/Ms</t>
  </si>
  <si>
    <t>Mrs</t>
  </si>
  <si>
    <t>Ms</t>
  </si>
  <si>
    <t>Mr</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</si>
  <si>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</si>
  <si>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</si>
  <si>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</si>
  <si>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</si>
  <si>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</si>
  <si>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</si>
  <si>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</si>
  <si>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Tăng cường khả năng phân tích trong giải quyết vấn đề /問題解決、分析力の強化講座</t>
  </si>
  <si>
    <t>E-mail: info@imtc.vn, Tel: 028.3551.1900</t>
  </si>
  <si>
    <t>Địa điểm tổ chức Hội thảo sẽ được thông báo trước ngày hội thảo</t>
  </si>
  <si>
    <t>Seminar  address will be informed before the Seminar date</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</si>
  <si>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</si>
  <si>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t>Người hướng dẫn 5S/ ５Sインストラクター育成</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</si>
  <si>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</si>
  <si>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</si>
  <si>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</si>
  <si>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</si>
  <si>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</si>
  <si>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t>Vai trò và trách nhiệm của người Quản lý cấp trung/ 中間管理者の役割責任</t>
  </si>
  <si>
    <t>Company name</t>
  </si>
  <si>
    <t>Product</t>
  </si>
  <si>
    <t>Address</t>
  </si>
  <si>
    <t>Tax code</t>
  </si>
  <si>
    <t>Paid #</t>
  </si>
  <si>
    <t>Team</t>
  </si>
  <si>
    <t>Participants</t>
  </si>
  <si>
    <t>PIC</t>
  </si>
  <si>
    <t>ACC</t>
  </si>
  <si>
    <t>Mr/
Ms</t>
  </si>
  <si>
    <t>Name(last, first)</t>
  </si>
  <si>
    <t>Title</t>
  </si>
  <si>
    <t>Tell</t>
  </si>
  <si>
    <t>e-mail</t>
  </si>
  <si>
    <t>Name</t>
  </si>
  <si>
    <t>tell</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</si>
  <si>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</si>
  <si>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</si>
  <si>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</si>
  <si>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</si>
  <si>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</si>
  <si>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</si>
  <si>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</si>
  <si>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</si>
  <si>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</si>
  <si>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</si>
  <si>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</si>
  <si>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</si>
  <si>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</si>
  <si>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</si>
  <si>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</si>
  <si>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</si>
  <si>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</si>
  <si>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</si>
  <si>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</si>
  <si>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</si>
  <si>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</si>
  <si>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</si>
  <si>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</si>
  <si>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</si>
  <si>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</si>
  <si>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</si>
  <si>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</si>
  <si>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</si>
  <si>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</si>
  <si>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</si>
  <si>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</si>
  <si>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</si>
  <si>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</si>
  <si>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</si>
  <si>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t>Em là Trang, nhân viên hỗ trợ PWS của IMTC tại chi nhánh Hồ Chí Minh.</t>
  </si>
  <si>
    <t>会場はお申し込み後にご案内申し上げます</t>
  </si>
  <si>
    <t>Course's name</t>
  </si>
  <si>
    <t>Name</t>
  </si>
  <si>
    <t>Position</t>
  </si>
  <si>
    <t>Deparment</t>
  </si>
  <si>
    <t>Phone number</t>
  </si>
  <si>
    <t>Email</t>
  </si>
  <si>
    <t>Company</t>
  </si>
  <si>
    <t>- Hóa đơn điện tử sẽ được gửi qua email cho người phụ trách vào ngày cuối cùng của buổi hội thảo.</t>
  </si>
  <si>
    <t>Tăng cường khả năng hướng dẫn nhân viên/ 部下指導力の強化</t>
  </si>
  <si>
    <t>Xác định rủ ro thông qua quản lý điểm thay đổi/ 気付き力を高める、変化点管理講座</t>
  </si>
  <si>
    <t>Tăng cường khả năng giao tiếp / コミュニケーション力強化講座</t>
  </si>
  <si>
    <t>Kaizen - Cải tiến công việc/  仕事の効果効率向上</t>
  </si>
  <si>
    <t>Xác định và triển khai phương châm / 部門方針の策定と展開</t>
  </si>
  <si>
    <t>11&amp;12/06/2021</t>
  </si>
  <si>
    <t>15&amp;16/06/2021</t>
  </si>
  <si>
    <t>04/06/2021</t>
  </si>
  <si>
    <t>09/06/2021</t>
  </si>
  <si>
    <t>4.2. Trong trường hợp quý công ty hủy tham gia hoàn toàn thì vui lòng lưu ý những điều kiện sau: (vì số lượng người tham 
       gia của các công ty có ảnh hưởng đến các điều kiện thuê tài khoản lớp học online và các dịch vụ khác)</t>
  </si>
  <si>
    <t xml:space="preserve">     + Nghỉ trưa: 12h00 - 13h00</t>
  </si>
  <si>
    <t xml:space="preserve">     + Nghỉ giữa giờ: 2 lần/ngày (10h - 10h10 và 15h - 15h10)</t>
  </si>
  <si>
    <r>
      <t>(</t>
    </r>
    <r>
      <rPr>
        <sz val="11"/>
        <rFont val="Times New Roman"/>
        <family val="1"/>
      </rPr>
      <t>V/v thanh toán cho hội thảo online ngày</t>
    </r>
  </si>
  <si>
    <r>
      <t>Nội dung</t>
    </r>
    <r>
      <rPr>
        <b/>
        <i/>
        <sz val="11"/>
        <rFont val="Times New Roman"/>
        <family val="1"/>
      </rPr>
      <t xml:space="preserve">: </t>
    </r>
    <r>
      <rPr>
        <sz val="11"/>
        <rFont val="Times New Roman"/>
        <family val="1"/>
      </rPr>
      <t>Thanh toán cho việc tham dự hội thảo online tổ chức ngày</t>
    </r>
  </si>
  <si>
    <r>
      <t>Content</t>
    </r>
    <r>
      <rPr>
        <i/>
        <sz val="11"/>
        <rFont val="Times New Roman"/>
        <family val="1"/>
      </rPr>
      <t xml:space="preserve">:Payment for attending online Seminar held on </t>
    </r>
  </si>
  <si>
    <r>
      <t>Lưu ý</t>
    </r>
    <r>
      <rPr>
        <sz val="11"/>
        <rFont val="Times New Roman"/>
        <family val="1"/>
      </rPr>
      <t xml:space="preserve">: </t>
    </r>
    <r>
      <rPr>
        <b/>
        <sz val="11"/>
        <rFont val="Times New Roman"/>
        <family val="1"/>
      </rPr>
      <t>IMTC sẽ gửi hóa đơn tài chính điện tử cho người phụ trách vào cuối ngày hội thảo</t>
    </r>
  </si>
  <si>
    <r>
      <t xml:space="preserve">Note: </t>
    </r>
    <r>
      <rPr>
        <b/>
        <i/>
        <sz val="11"/>
        <rFont val="Times New Roman"/>
        <family val="1"/>
      </rPr>
      <t xml:space="preserve"> IMTC will send electronic invoice to the PIC at the end of PWS  training day</t>
    </r>
  </si>
  <si>
    <r>
      <t xml:space="preserve">Note: </t>
    </r>
    <r>
      <rPr>
        <b/>
        <i/>
        <sz val="11"/>
        <rFont val="Times New Roman"/>
        <family val="1"/>
      </rPr>
      <t xml:space="preserve"> IMTC will send electronic invoice to the PIC at the end of  PWStraining day</t>
    </r>
  </si>
  <si>
    <t>15&amp;16/10/2021</t>
  </si>
  <si>
    <t>12/10/2021</t>
  </si>
  <si>
    <t>21&amp;22/10/2021</t>
  </si>
  <si>
    <t>18/10/2021</t>
  </si>
  <si>
    <t>Dear xxx,</t>
  </si>
  <si>
    <t>Em là Quỳnh, nhân viên hỗ trợ PWS của IMTC tại Hà Nội.</t>
  </si>
  <si>
    <t>5. Link lớp học online:</t>
  </si>
  <si>
    <t>IMTC sẽ thông báo chậm nhất 1 ngày trước ngày học</t>
  </si>
  <si>
    <t>IMTC sẽ thông báo chậm nhất là 1 ngày trước ngày học</t>
  </si>
  <si>
    <t>Em đã nhận được thông tin đăng ký tham gia khóa học online của quý công ty và xin phép được xác nhận một số thông tin sau:</t>
  </si>
  <si>
    <r>
      <t>Tên công ty/</t>
    </r>
    <r>
      <rPr>
        <b/>
        <sz val="14"/>
        <rFont val="Times New Roman"/>
        <family val="1"/>
      </rPr>
      <t xml:space="preserve">
</t>
    </r>
    <r>
      <rPr>
        <b/>
        <sz val="14"/>
        <color indexed="53"/>
        <rFont val="ＭＳ Ｐ明朝"/>
        <family val="1"/>
      </rPr>
      <t>会社名</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</si>
  <si>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</si>
  <si>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(1)/</t>
    </r>
    <r>
      <rPr>
        <b/>
        <sz val="14"/>
        <rFont val="Times New Roman"/>
        <family val="1"/>
      </rPr>
      <t xml:space="preserve">
</t>
    </r>
    <r>
      <rPr>
        <b/>
        <sz val="14"/>
        <color indexed="53"/>
        <rFont val="ＭＳ Ｐ明朝"/>
        <family val="1"/>
      </rPr>
      <t>連絡先担当者 （１）</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</si>
  <si>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</si>
  <si>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rPr>
        <b/>
        <sz val="12"/>
        <color indexed="59"/>
        <rFont val="Times New Roman"/>
        <family val="1"/>
      </rPr>
      <t>Số tài khoản/</t>
    </r>
    <r>
      <rPr>
        <b/>
        <sz val="12"/>
        <color indexed="16"/>
        <rFont val="Times New Roman"/>
        <family val="1"/>
      </rPr>
      <t xml:space="preserve">
</t>
    </r>
    <r>
      <rPr>
        <b/>
        <sz val="12"/>
        <color indexed="53"/>
        <rFont val="ＭＳ Ｐ明朝"/>
        <family val="1"/>
      </rPr>
      <t>口座番号</t>
    </r>
  </si>
  <si>
    <r>
      <rPr>
        <b/>
        <sz val="12"/>
        <color indexed="59"/>
        <rFont val="Times New Roman"/>
        <family val="1"/>
      </rPr>
      <t>Tên ngân hàng/</t>
    </r>
    <r>
      <rPr>
        <b/>
        <sz val="12"/>
        <color indexed="16"/>
        <rFont val="Times New Roman"/>
        <family val="1"/>
      </rPr>
      <t xml:space="preserve">
</t>
    </r>
    <r>
      <rPr>
        <b/>
        <sz val="12"/>
        <color indexed="53"/>
        <rFont val="ＭＳ Ｐ明朝"/>
        <family val="1"/>
      </rPr>
      <t>銀行名</t>
    </r>
  </si>
  <si>
    <r>
      <rPr>
        <b/>
        <sz val="12"/>
        <color indexed="59"/>
        <rFont val="Times New Roman"/>
        <family val="1"/>
      </rPr>
      <t>Chủ tài khoản/</t>
    </r>
    <r>
      <rPr>
        <b/>
        <sz val="12"/>
        <color indexed="16"/>
        <rFont val="Times New Roman"/>
        <family val="1"/>
      </rPr>
      <t xml:space="preserve">
</t>
    </r>
    <r>
      <rPr>
        <b/>
        <sz val="12"/>
        <color indexed="53"/>
        <rFont val="ＭＳ Ｐ明朝"/>
        <family val="1"/>
      </rPr>
      <t>口座名</t>
    </r>
  </si>
  <si>
    <r>
      <rPr>
        <b/>
        <sz val="12"/>
        <color indexed="59"/>
        <rFont val="Times New Roman"/>
        <family val="1"/>
      </rPr>
      <t>Thời hạn thanh toán/</t>
    </r>
    <r>
      <rPr>
        <b/>
        <sz val="12"/>
        <color indexed="16"/>
        <rFont val="Times New Roman"/>
        <family val="1"/>
      </rPr>
      <t xml:space="preserve">
</t>
    </r>
    <r>
      <rPr>
        <b/>
        <sz val="12"/>
        <color indexed="53"/>
        <rFont val="ＭＳ Ｐ明朝"/>
        <family val="1"/>
      </rPr>
      <t>お支払期限</t>
    </r>
  </si>
  <si>
    <r>
      <rPr>
        <b/>
        <sz val="12"/>
        <color indexed="59"/>
        <rFont val="Times New Roman"/>
        <family val="1"/>
      </rPr>
      <t>Nếu thanh toán SAU khóa học, vui lòng ghi rõ ngày có thể thanh toán/</t>
    </r>
    <r>
      <rPr>
        <b/>
        <sz val="12"/>
        <rFont val="Times New Roman"/>
        <family val="1"/>
      </rPr>
      <t xml:space="preserve">
</t>
    </r>
    <r>
      <rPr>
        <b/>
        <sz val="12"/>
        <color indexed="53"/>
        <rFont val="MS PMincho"/>
        <family val="1"/>
      </rPr>
      <t>お支払期限後のお支払いをご希望の場合は、お支払いご希望日をご記入ください。</t>
    </r>
  </si>
  <si>
    <r>
      <rPr>
        <b/>
        <sz val="12"/>
        <color indexed="58"/>
        <rFont val="ＭＳ Ｐ明朝"/>
        <family val="1"/>
      </rPr>
      <t>　</t>
    </r>
    <r>
      <rPr>
        <b/>
        <sz val="12"/>
        <color indexed="58"/>
        <rFont val="Times New Roman"/>
        <family val="1"/>
      </rPr>
      <t xml:space="preserve">Không được/ </t>
    </r>
    <r>
      <rPr>
        <b/>
        <sz val="12"/>
        <color indexed="53"/>
        <rFont val="ＭＳ Ｐ明朝"/>
        <family val="1"/>
      </rPr>
      <t>不可</t>
    </r>
  </si>
  <si>
    <r>
      <t xml:space="preserve">1. Tên khóa hội thảo/ </t>
    </r>
    <r>
      <rPr>
        <b/>
        <sz val="16"/>
        <color indexed="53"/>
        <rFont val="ＭＳ Ｐ明朝"/>
        <family val="1"/>
      </rPr>
      <t>申し込み対象講座</t>
    </r>
  </si>
  <si>
    <r>
      <t>2. Thông tin công ty/</t>
    </r>
    <r>
      <rPr>
        <b/>
        <sz val="16"/>
        <color indexed="58"/>
        <rFont val="Times New Roman"/>
        <family val="1"/>
      </rPr>
      <t xml:space="preserve"> </t>
    </r>
    <r>
      <rPr>
        <b/>
        <sz val="16"/>
        <color indexed="53"/>
        <rFont val="ＭＳ Ｐ明朝"/>
        <family val="1"/>
      </rPr>
      <t>御社情報</t>
    </r>
  </si>
  <si>
    <r>
      <t>3.Thông tin đăng ký/</t>
    </r>
    <r>
      <rPr>
        <b/>
        <sz val="16"/>
        <color indexed="58"/>
        <rFont val="Times New Roman"/>
        <family val="1"/>
      </rPr>
      <t xml:space="preserve"> </t>
    </r>
    <r>
      <rPr>
        <b/>
        <sz val="16"/>
        <color indexed="53"/>
        <rFont val="ＭＳ Ｐ明朝"/>
        <family val="1"/>
      </rPr>
      <t>お申し込み情報</t>
    </r>
  </si>
  <si>
    <r>
      <t xml:space="preserve">4. Các yêu cầu hoặc lưu ý/ </t>
    </r>
    <r>
      <rPr>
        <b/>
        <sz val="16"/>
        <color indexed="53"/>
        <rFont val="ＭＳ Ｐ明朝"/>
        <family val="1"/>
      </rPr>
      <t>ご要望等</t>
    </r>
  </si>
  <si>
    <r>
      <t>5. Thông tin chuyển khoản/</t>
    </r>
    <r>
      <rPr>
        <b/>
        <sz val="16"/>
        <color indexed="16"/>
        <rFont val="ＭＳ Ｐ明朝"/>
        <family val="1"/>
      </rPr>
      <t>　</t>
    </r>
    <r>
      <rPr>
        <b/>
        <sz val="16"/>
        <color indexed="53"/>
        <rFont val="ＭＳ Ｐ明朝"/>
        <family val="1"/>
      </rPr>
      <t>お支払い情報</t>
    </r>
  </si>
  <si>
    <r>
      <t xml:space="preserve">6. Thông tin liên lạc/ </t>
    </r>
    <r>
      <rPr>
        <b/>
        <sz val="16"/>
        <color indexed="53"/>
        <rFont val="ＭＳ Ｐ明朝"/>
        <family val="1"/>
      </rPr>
      <t>お問い合わせ先</t>
    </r>
  </si>
  <si>
    <r>
      <t>Hãy mô tả các yêu cầu hoặc lưu ý của quý công ty (nếu có)/</t>
    </r>
    <r>
      <rPr>
        <b/>
        <sz val="14"/>
        <color indexed="53"/>
        <rFont val="Times New Roman"/>
        <family val="1"/>
      </rPr>
      <t xml:space="preserve"> </t>
    </r>
    <r>
      <rPr>
        <b/>
        <sz val="14"/>
        <color indexed="53"/>
        <rFont val="ＭＳ Ｐ明朝"/>
        <family val="1"/>
      </rPr>
      <t>受講にあたってのご要望等ありましたら記入ください</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</si>
  <si>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</si>
  <si>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</si>
  <si>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</si>
  <si>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</si>
  <si>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Thủ trưởng Đơn vị xác nhận
Ký tên và đóng dấu/
</t>
    </r>
    <r>
      <rPr>
        <b/>
        <sz val="14"/>
        <color indexed="53"/>
        <rFont val="Times New Roman"/>
        <family val="1"/>
      </rPr>
      <t>(</t>
    </r>
    <r>
      <rPr>
        <b/>
        <sz val="14"/>
        <color indexed="53"/>
        <rFont val="ＭＳ Ｐ明朝"/>
        <family val="1"/>
      </rPr>
      <t>オプション）御社内での受講承認</t>
    </r>
  </si>
  <si>
    <r>
      <t xml:space="preserve">Điện thoại/ </t>
    </r>
    <r>
      <rPr>
        <b/>
        <sz val="14"/>
        <color indexed="53"/>
        <rFont val="ＭＳ Ｐ明朝"/>
        <family val="1"/>
      </rPr>
      <t>電話番号</t>
    </r>
  </si>
  <si>
    <r>
      <t>E-mail/</t>
    </r>
    <r>
      <rPr>
        <b/>
        <sz val="14"/>
        <color indexed="53"/>
        <rFont val="Times New Roman"/>
        <family val="1"/>
      </rPr>
      <t xml:space="preserve"> メール</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</si>
  <si>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</si>
  <si>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Times New Roman"/>
        <family val="1"/>
      </rPr>
      <t xml:space="preserve">Trong trường hợp dịch covid-19 bùng phát, quý công ty có thể tham gia học online được không? (Ngày tổ chức học online có thể sẽ thay đổi)
</t>
    </r>
    <r>
      <rPr>
        <b/>
        <sz val="14"/>
        <color indexed="53"/>
        <rFont val="ＭＳ Ｐ明朝"/>
        <family val="1"/>
      </rPr>
      <t>コロナ等の蔓延時、オンラインで講座を開催した場合に、参加可能ですか（開催日に変更の可能性はあります）</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</si>
  <si>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</si>
  <si>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</si>
  <si>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Điện thoại/</t>
    </r>
    <r>
      <rPr>
        <b/>
        <sz val="14"/>
        <rFont val="Times New Roman"/>
        <family val="1"/>
      </rPr>
      <t xml:space="preserve"> </t>
    </r>
    <r>
      <rPr>
        <b/>
        <sz val="14"/>
        <color indexed="53"/>
        <rFont val="ＭＳ Ｐ明朝"/>
        <family val="1"/>
      </rPr>
      <t>電話番号</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</si>
  <si>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</si>
  <si>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</si>
  <si>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t>Đề nghị viết tên công ty bằng tiếng Việt để sử dụng cho cấp hóa đơn</t>
    </r>
    <r>
      <rPr>
        <b/>
        <sz val="14"/>
        <color indexed="58"/>
        <rFont val="ＭＳ Ｐ明朝"/>
        <family val="1"/>
      </rPr>
      <t>/</t>
    </r>
    <r>
      <rPr>
        <b/>
        <sz val="14"/>
        <color indexed="53"/>
        <rFont val="ＭＳ Ｐ明朝"/>
        <family val="1"/>
      </rPr>
      <t xml:space="preserve"> 公式領収書の発行のため、正式なベトナム語名称をご記入ください</t>
    </r>
  </si>
  <si>
    <r>
      <t xml:space="preserve">Đề nghị viết địa chỉ bằng tiếng Việt/ 
</t>
    </r>
    <r>
      <rPr>
        <b/>
        <sz val="14"/>
        <color indexed="53"/>
        <rFont val="ＭＳ Ｐ明朝"/>
        <family val="1"/>
      </rPr>
      <t>ベトナム語での登録住所を記入ください</t>
    </r>
  </si>
  <si>
    <r>
      <t>Người để gửi yêu cầu thanh toán/</t>
    </r>
    <r>
      <rPr>
        <b/>
        <sz val="14"/>
        <color indexed="53"/>
        <rFont val="Times New Roman"/>
        <family val="1"/>
      </rPr>
      <t xml:space="preserve"> 経理担当者</t>
    </r>
  </si>
  <si>
    <r>
      <t xml:space="preserve">Người để gửi báo cáo sau hội thảo/ </t>
    </r>
    <r>
      <rPr>
        <b/>
        <sz val="14"/>
        <color indexed="53"/>
        <rFont val="ＭＳ Ｐ明朝"/>
        <family val="1"/>
      </rPr>
      <t>報告書の送付先他</t>
    </r>
  </si>
  <si>
    <r>
      <rPr>
        <b/>
        <sz val="14"/>
        <color indexed="58"/>
        <rFont val="Times New Roman"/>
        <family val="1"/>
      </rPr>
      <t>Địa điểm/</t>
    </r>
    <r>
      <rPr>
        <b/>
        <sz val="14"/>
        <rFont val="ＭＳ Ｐ明朝"/>
        <family val="1"/>
      </rPr>
      <t xml:space="preserve"> </t>
    </r>
    <r>
      <rPr>
        <b/>
        <sz val="14"/>
        <color indexed="53"/>
        <rFont val="ＭＳ Ｐ明朝"/>
        <family val="1"/>
      </rPr>
      <t>開催地</t>
    </r>
  </si>
  <si>
    <r>
      <t>Tên khóa hội thảo/</t>
    </r>
    <r>
      <rPr>
        <b/>
        <sz val="14"/>
        <rFont val="Times New Roman"/>
        <family val="1"/>
      </rPr>
      <t xml:space="preserve"> </t>
    </r>
    <r>
      <rPr>
        <b/>
        <sz val="14"/>
        <color indexed="53"/>
        <rFont val="ＭＳ Ｐ明朝"/>
        <family val="1"/>
      </rPr>
      <t>講座名</t>
    </r>
  </si>
  <si>
    <r>
      <rPr>
        <b/>
        <sz val="14"/>
        <color indexed="58"/>
        <rFont val="Times New Roman"/>
        <family val="1"/>
      </rPr>
      <t>Ngày đào tạo/</t>
    </r>
    <r>
      <rPr>
        <b/>
        <sz val="14"/>
        <color indexed="58"/>
        <rFont val="ＭＳ Ｐ明朝"/>
        <family val="1"/>
      </rPr>
      <t xml:space="preserve"> </t>
    </r>
    <r>
      <rPr>
        <b/>
        <sz val="14"/>
        <color indexed="53"/>
        <rFont val="ＭＳ Ｐ明朝"/>
        <family val="1"/>
      </rPr>
      <t>開催日</t>
    </r>
  </si>
  <si>
    <r>
      <rPr>
        <b/>
        <sz val="12"/>
        <color indexed="58"/>
        <rFont val="ＭＳ Ｐ明朝"/>
        <family val="1"/>
      </rPr>
      <t>　　　　</t>
    </r>
    <r>
      <rPr>
        <b/>
        <sz val="12"/>
        <color indexed="58"/>
        <rFont val="Times New Roman"/>
        <family val="1"/>
      </rPr>
      <t xml:space="preserve">Được/ </t>
    </r>
    <r>
      <rPr>
        <b/>
        <sz val="12"/>
        <color indexed="53"/>
        <rFont val="ＭＳ Ｐ明朝"/>
        <family val="1"/>
      </rPr>
      <t>可能</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</si>
  <si>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</si>
  <si>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</si>
  <si>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t xml:space="preserve">Đề nghị viết địa chỉ bằng tiếng Việt 
</t>
    </r>
    <r>
      <rPr>
        <b/>
        <sz val="14"/>
        <color indexed="53"/>
        <rFont val="Times New Roman"/>
        <family val="1"/>
      </rPr>
      <t>ベトナム語での登録住所を記入ください</t>
    </r>
  </si>
  <si>
    <r>
      <t xml:space="preserve">Người để gửi báo cáo sau hội thảo/ </t>
    </r>
    <r>
      <rPr>
        <b/>
        <sz val="14"/>
        <color indexed="53"/>
        <rFont val="Times New Roman"/>
        <family val="1"/>
      </rPr>
      <t>報告書の送付先他</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</si>
  <si>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</si>
  <si>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</si>
  <si>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</si>
  <si>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</si>
  <si>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ＭＳ Ｐ明朝"/>
        <family val="1"/>
      </rPr>
      <t>　　　　</t>
    </r>
    <r>
      <rPr>
        <b/>
        <sz val="14"/>
        <color indexed="58"/>
        <rFont val="Times New Roman"/>
        <family val="1"/>
      </rPr>
      <t xml:space="preserve">Được/ </t>
    </r>
    <r>
      <rPr>
        <b/>
        <sz val="14"/>
        <color indexed="53"/>
        <rFont val="ＭＳ Ｐ明朝"/>
        <family val="1"/>
      </rPr>
      <t>可能</t>
    </r>
  </si>
  <si>
    <r>
      <rPr>
        <b/>
        <sz val="14"/>
        <color indexed="58"/>
        <rFont val="ＭＳ Ｐ明朝"/>
        <family val="1"/>
      </rPr>
      <t>　</t>
    </r>
    <r>
      <rPr>
        <b/>
        <sz val="14"/>
        <color indexed="58"/>
        <rFont val="Times New Roman"/>
        <family val="1"/>
      </rPr>
      <t xml:space="preserve">Không được/ </t>
    </r>
    <r>
      <rPr>
        <b/>
        <sz val="14"/>
        <color indexed="53"/>
        <rFont val="ＭＳ Ｐ明朝"/>
        <family val="1"/>
      </rPr>
      <t>不可</t>
    </r>
  </si>
  <si>
    <r>
      <t>3. Thông tin đăng ký/</t>
    </r>
    <r>
      <rPr>
        <b/>
        <sz val="16"/>
        <color indexed="58"/>
        <rFont val="Times New Roman"/>
        <family val="1"/>
      </rPr>
      <t xml:space="preserve"> </t>
    </r>
    <r>
      <rPr>
        <b/>
        <sz val="16"/>
        <color indexed="53"/>
        <rFont val="ＭＳ Ｐ明朝"/>
        <family val="1"/>
      </rPr>
      <t>お申し込み情報</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</si>
  <si>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</si>
  <si>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</si>
  <si>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</si>
  <si>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</si>
  <si>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Điện thoại/ </t>
    </r>
    <r>
      <rPr>
        <b/>
        <sz val="14"/>
        <color indexed="53"/>
        <rFont val="ＭＳ Ｐ明朝"/>
        <family val="1"/>
      </rPr>
      <t>電話番号</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</si>
  <si>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</si>
  <si>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</si>
  <si>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</si>
  <si>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IMTC sẽ thông báo địa điểm học 1 tuần trước ngày học</t>
  </si>
  <si>
    <t>IMTC sẽ thông báo địa điểm học 1 tuần trước ngày học.</t>
  </si>
  <si>
    <r>
      <t xml:space="preserve">Note: </t>
    </r>
    <r>
      <rPr>
        <b/>
        <i/>
        <sz val="11"/>
        <rFont val="Times New Roman"/>
        <family val="1"/>
      </rPr>
      <t xml:space="preserve"> IMTC will send electronic invoice to the PIC at the end of PWS training day</t>
    </r>
  </si>
  <si>
    <r>
      <t>Địa chỉ/</t>
    </r>
    <r>
      <rPr>
        <sz val="12"/>
        <color indexed="53"/>
        <rFont val="Times New Roman"/>
        <family val="1"/>
      </rPr>
      <t xml:space="preserve"> Address </t>
    </r>
    <r>
      <rPr>
        <sz val="12"/>
        <rFont val="Times New Roman"/>
        <family val="1"/>
      </rPr>
      <t xml:space="preserve">:  Phòng 302, Tầng 3, Số 3, Ngõ 115 Nguyễn Khang, Phường Yên Hòa, Quận Cầu Giấy, Hà Nội
Web                       : www.imtc.vn
E-mail                   : imtc_hanoi@imtc.vn
ĐT/ </t>
    </r>
    <r>
      <rPr>
        <sz val="12"/>
        <color indexed="53"/>
        <rFont val="Times New Roman"/>
        <family val="1"/>
      </rPr>
      <t xml:space="preserve">Te l                 </t>
    </r>
    <r>
      <rPr>
        <sz val="12"/>
        <rFont val="Times New Roman"/>
        <family val="1"/>
      </rPr>
      <t>: 024.6291.1900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</si>
  <si>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Quản lý nhân sự cho Manager/マネージャの人材マネジメント</t>
  </si>
  <si>
    <t>16&amp;17/12/2021</t>
  </si>
  <si>
    <t>13/12/2021</t>
  </si>
  <si>
    <t>Địa chỉ/ Address :  Phòng 302, Tầng 3, Số 3, Ngõ 115 Nguyễn Khang, Phường Yên Hòa, Quận Cầu Giấy, Hà Nội
Web                       : www.imtc.vn
E-mail                   : imtc_hanoi@imtc.vn
ĐT/ Tel                 : 024.6291.1900 
Japanese contact : Kenji Hachiya (Tiếng Nhật, Tiếng Anh - Japanese, English)
E-mail : hachiya@imtc.vn
Phone : 093.424.8018</t>
  </si>
  <si>
    <t>13&amp;14/01/2022</t>
  </si>
  <si>
    <t>10/01/2022</t>
  </si>
  <si>
    <t>Tăng cường hệ thống Quản lý nhân sự (Phân cấp, Đánh giá, Tiền lương), phát triển nhân sự
人事制度（等級・評価・賃金）改善と人材育成の進め方</t>
  </si>
  <si>
    <t>10&amp;11/03/2022</t>
  </si>
  <si>
    <t>07/03/2022</t>
  </si>
  <si>
    <t>17&amp;18/03/2022</t>
  </si>
  <si>
    <t>14/03/2022</t>
  </si>
  <si>
    <t>“Phương pháp làm việc căn bản” cần được chia sẻ cho nhân viên / 部下と共有したい「仕事の仕方の基本」</t>
  </si>
  <si>
    <t>06&amp;07/04/2022</t>
  </si>
  <si>
    <t>01/04/2022</t>
  </si>
  <si>
    <t>21&amp;22/04/2022</t>
  </si>
  <si>
    <t>18/04/2022</t>
  </si>
  <si>
    <t>16&amp;17/06/2022</t>
  </si>
  <si>
    <t>21&amp;22/06/2022</t>
  </si>
  <si>
    <t>13/06/2022</t>
  </si>
  <si>
    <t>17/06/2022</t>
  </si>
  <si>
    <t xml:space="preserve">E-mail: info@imtc.vn, Tel: 024.6291.1900 </t>
  </si>
  <si>
    <t>21&amp;22/07/2022</t>
  </si>
  <si>
    <t>11&amp;12/08/2022</t>
  </si>
  <si>
    <t>08/08/2022</t>
  </si>
  <si>
    <t>18/07/2022</t>
  </si>
  <si>
    <t>Không còn vỡ kế hoạch nhờ luân chuyển PDCA / 作業計画の立案とPDCA</t>
  </si>
  <si>
    <t>Quản lý tài chính cho các Manager/ マネージャの財務マネジメント</t>
  </si>
  <si>
    <t>13&amp;14/10/2022</t>
  </si>
  <si>
    <t>06&amp;07/10/2022</t>
  </si>
  <si>
    <t>03/10/2022</t>
  </si>
  <si>
    <t>10/10/2022</t>
  </si>
  <si>
    <t>17&amp;18/11/2022</t>
  </si>
  <si>
    <t>14/11/2022</t>
  </si>
  <si>
    <t>15&amp;16/02/2023</t>
  </si>
  <si>
    <t>08&amp;09/02/2023</t>
  </si>
  <si>
    <t>10/02/2023</t>
  </si>
  <si>
    <t>03/02/2023</t>
  </si>
  <si>
    <t>08&amp;09/03/2023</t>
  </si>
  <si>
    <t>04/03/2023</t>
  </si>
  <si>
    <t>21&amp;22/02/2023</t>
  </si>
  <si>
    <t>17/02/2023</t>
  </si>
  <si>
    <t>14&amp;15/03/2023</t>
  </si>
  <si>
    <t>10/03/2023</t>
  </si>
  <si>
    <t>11&amp;12/04/2023</t>
  </si>
  <si>
    <t>07/04/2023</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</si>
</sst>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1010000]d/m/yyyy;@"/>
    <numFmt numFmtId="195" formatCode="yyyy\-mm\-dd;@"/>
  </numFmts>
  <fonts count="129">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3"/>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3"/>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sz val="20"/>
      <name val="Times New Roman"/>
      <family val="1"/>
    </font>
    <font>
      <sz val="14"/>
      <name val="Times New Roman"/>
      <family val="1"/>
    </font>
    <font>
      <u val="single"/>
      <sz val="11"/>
      <color indexed="12"/>
      <name val="ＭＳ Ｐゴシック"/>
      <family val="3"/>
    </font>
    <font>
      <sz val="16"/>
      <name val="Times New Roman"/>
      <family val="1"/>
    </font>
    <font>
      <b/>
      <sz val="11"/>
      <color indexed="53"/>
      <name val="Times New Roman"/>
      <family val="1"/>
    </font>
    <font>
      <b/>
      <sz val="10"/>
      <color indexed="53"/>
      <name val="Times New Roman"/>
      <family val="1"/>
    </font>
    <font>
      <b/>
      <sz val="11"/>
      <color indexed="10"/>
      <name val="Times New Roman"/>
      <family val="1"/>
    </font>
    <font>
      <b/>
      <sz val="11"/>
      <name val="ＭＳ Ｐゴシック"/>
      <family val="3"/>
    </font>
    <font>
      <sz val="11"/>
      <name val="MS PGothic"/>
      <family val="3"/>
    </font>
    <font>
      <b/>
      <sz val="14"/>
      <color indexed="10"/>
      <name val="ＭＳ Ｐゴシック"/>
      <family val="3"/>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2"/>
    </font>
    <font>
      <b/>
      <sz val="11"/>
      <color indexed="12"/>
      <name val="Times New Roman"/>
      <family val="1"/>
    </font>
    <font>
      <sz val="11"/>
      <color indexed="12"/>
      <name val="Times New Roman"/>
      <family val="1"/>
    </font>
    <font>
      <sz val="10"/>
      <name val=".VnArial"/>
      <family val="2"/>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6"/>
      <name val="ＭＳ Ｐゴシック"/>
      <family val="3"/>
    </font>
    <font>
      <b/>
      <sz val="14"/>
      <name val="Times New Roman"/>
      <family val="1"/>
    </font>
    <font>
      <b/>
      <sz val="14"/>
      <color indexed="58"/>
      <name val="ＭＳ Ｐ明朝"/>
      <family val="1"/>
    </font>
    <font>
      <b/>
      <sz val="14"/>
      <name val="ＭＳ Ｐ明朝"/>
      <family val="1"/>
    </font>
    <font>
      <b/>
      <sz val="14"/>
      <color indexed="53"/>
      <name val="Times New Roman"/>
      <family val="1"/>
    </font>
    <font>
      <b/>
      <sz val="18"/>
      <color indexed="10"/>
      <name val="Times New Roman"/>
      <family val="1"/>
    </font>
    <font>
      <b/>
      <sz val="12"/>
      <color indexed="53"/>
      <name val="MS PMincho"/>
      <family val="1"/>
    </font>
    <font>
      <b/>
      <sz val="12"/>
      <color indexed="58"/>
      <name val="ＭＳ Ｐ明朝"/>
      <family val="1"/>
    </font>
    <font>
      <b/>
      <sz val="16"/>
      <color indexed="58"/>
      <name val="Times New Roman"/>
      <family val="1"/>
    </font>
    <font>
      <b/>
      <sz val="16"/>
      <color indexed="16"/>
      <name val="ＭＳ Ｐ明朝"/>
      <family val="1"/>
    </font>
    <font>
      <b/>
      <sz val="16"/>
      <color indexed="10"/>
      <name val="Times New Roman"/>
      <family val="1"/>
    </font>
    <font>
      <b/>
      <sz val="14"/>
      <color indexed="18"/>
      <name val="Times New Roman"/>
      <family val="1"/>
    </font>
    <font>
      <sz val="8"/>
      <name val="Tahoma"/>
      <family val="2"/>
    </font>
    <font>
      <sz val="8"/>
      <name val="Segoe UI"/>
      <family val="2"/>
    </font>
    <font>
      <b/>
      <sz val="16"/>
      <color indexed="58"/>
      <name val="ＭＳ Ｐ明朝"/>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0"/>
      <color indexed="20"/>
      <name val="Arial"/>
      <family val="2"/>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0"/>
      <color theme="11"/>
      <name val="Arial"/>
      <family val="2"/>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
      <b/>
      <sz val="12"/>
      <color rgb="FF003300"/>
      <name val="Times New Roman"/>
      <family val="1"/>
    </font>
    <font>
      <b/>
      <sz val="14"/>
      <color rgb="FF0033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
      <left/>
      <right/>
      <top style="thin"/>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37"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62" fillId="0" borderId="0">
      <alignment vertical="center"/>
      <protection/>
    </xf>
    <xf numFmtId="0" fontId="59" fillId="0" borderId="0">
      <alignment/>
      <protection/>
    </xf>
    <xf numFmtId="0" fontId="56" fillId="0" borderId="0">
      <alignment/>
      <protection/>
    </xf>
    <xf numFmtId="0" fontId="18"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362">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28" fillId="33" borderId="0" xfId="0" applyFont="1" applyFill="1" applyAlignment="1">
      <alignment vertical="center"/>
    </xf>
    <xf numFmtId="0" fontId="28" fillId="33" borderId="10" xfId="0" applyFont="1" applyFill="1" applyBorder="1" applyAlignment="1">
      <alignment vertical="center"/>
    </xf>
    <xf numFmtId="0" fontId="29" fillId="33" borderId="0" xfId="0" applyFont="1" applyFill="1" applyAlignment="1">
      <alignment vertical="center"/>
    </xf>
    <xf numFmtId="0" fontId="19" fillId="33" borderId="0" xfId="0" applyFont="1" applyFill="1" applyAlignment="1">
      <alignment vertical="center"/>
    </xf>
    <xf numFmtId="0" fontId="30"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2" fillId="34" borderId="0" xfId="0" applyFont="1" applyFill="1" applyAlignment="1">
      <alignment vertical="center" wrapText="1"/>
    </xf>
    <xf numFmtId="0" fontId="32" fillId="34" borderId="0" xfId="0" applyFont="1" applyFill="1" applyAlignment="1">
      <alignment horizontal="left" vertical="center"/>
    </xf>
    <xf numFmtId="0" fontId="2" fillId="33" borderId="13" xfId="0" applyFont="1" applyFill="1" applyBorder="1" applyAlignment="1">
      <alignment vertical="center"/>
    </xf>
    <xf numFmtId="0" fontId="32" fillId="33" borderId="11" xfId="0" applyFont="1" applyFill="1" applyBorder="1" applyAlignment="1">
      <alignment vertical="center" wrapText="1"/>
    </xf>
    <xf numFmtId="0" fontId="2" fillId="33" borderId="10" xfId="0" applyFont="1" applyFill="1" applyBorder="1" applyAlignment="1">
      <alignment vertical="center" wrapText="1"/>
    </xf>
    <xf numFmtId="0" fontId="32" fillId="34" borderId="14" xfId="0" applyFont="1" applyFill="1" applyBorder="1" applyAlignment="1">
      <alignment vertical="center"/>
    </xf>
    <xf numFmtId="0" fontId="32" fillId="34" borderId="0" xfId="0" applyFont="1" applyFill="1" applyAlignment="1">
      <alignment vertical="center"/>
    </xf>
    <xf numFmtId="0" fontId="31" fillId="34" borderId="0" xfId="0" applyFont="1" applyFill="1" applyAlignment="1">
      <alignment horizontal="left" vertical="center"/>
    </xf>
    <xf numFmtId="0" fontId="32" fillId="34" borderId="15" xfId="0" applyFont="1" applyFill="1" applyBorder="1" applyAlignment="1">
      <alignment horizontal="left" vertical="center"/>
    </xf>
    <xf numFmtId="0" fontId="32" fillId="33" borderId="11" xfId="0" applyFont="1" applyFill="1" applyBorder="1" applyAlignment="1">
      <alignment horizontal="left" vertical="center"/>
    </xf>
    <xf numFmtId="0" fontId="32" fillId="34" borderId="16" xfId="0" applyFont="1" applyFill="1" applyBorder="1" applyAlignment="1">
      <alignment horizontal="left" vertical="center"/>
    </xf>
    <xf numFmtId="0" fontId="32" fillId="34" borderId="17" xfId="0" applyFont="1" applyFill="1" applyBorder="1" applyAlignment="1">
      <alignment horizontal="left" vertical="center"/>
    </xf>
    <xf numFmtId="0" fontId="32" fillId="34" borderId="17" xfId="0" applyFont="1" applyFill="1" applyBorder="1" applyAlignment="1">
      <alignment vertical="center" wrapText="1"/>
    </xf>
    <xf numFmtId="0" fontId="31" fillId="34" borderId="17" xfId="0" applyFont="1" applyFill="1" applyBorder="1" applyAlignment="1">
      <alignment horizontal="left" vertical="center"/>
    </xf>
    <xf numFmtId="0" fontId="32" fillId="34" borderId="18" xfId="0" applyFont="1" applyFill="1" applyBorder="1" applyAlignment="1">
      <alignment horizontal="left" vertical="center"/>
    </xf>
    <xf numFmtId="0" fontId="32" fillId="33" borderId="12" xfId="0" applyFont="1" applyFill="1" applyBorder="1" applyAlignment="1">
      <alignment horizontal="left" vertical="center"/>
    </xf>
    <xf numFmtId="0" fontId="31" fillId="33" borderId="12" xfId="0" applyFont="1" applyFill="1" applyBorder="1" applyAlignment="1">
      <alignment vertical="center" wrapText="1"/>
    </xf>
    <xf numFmtId="0" fontId="40" fillId="33" borderId="12" xfId="0" applyFont="1" applyFill="1" applyBorder="1" applyAlignment="1">
      <alignment vertical="center" wrapText="1"/>
    </xf>
    <xf numFmtId="0" fontId="32" fillId="33" borderId="12" xfId="0" applyFont="1" applyFill="1" applyBorder="1" applyAlignment="1">
      <alignment vertical="center" wrapText="1"/>
    </xf>
    <xf numFmtId="0" fontId="32" fillId="33" borderId="0" xfId="0" applyFont="1" applyFill="1" applyAlignment="1">
      <alignment horizontal="left" vertical="center" wrapText="1"/>
    </xf>
    <xf numFmtId="0" fontId="32" fillId="33" borderId="11" xfId="0" applyFont="1" applyFill="1" applyBorder="1" applyAlignment="1">
      <alignment horizontal="left" vertical="center" wrapText="1"/>
    </xf>
    <xf numFmtId="1" fontId="31"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42" fillId="0" borderId="0" xfId="0" applyFont="1" applyAlignment="1">
      <alignment vertical="center"/>
    </xf>
    <xf numFmtId="0" fontId="43" fillId="33" borderId="0" xfId="0" applyFont="1" applyFill="1" applyAlignment="1">
      <alignment vertical="center"/>
    </xf>
    <xf numFmtId="0" fontId="4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47" fillId="0" borderId="22" xfId="0" applyFont="1" applyBorder="1" applyAlignment="1">
      <alignment vertical="center"/>
    </xf>
    <xf numFmtId="0" fontId="18" fillId="0" borderId="0" xfId="0" applyFont="1" applyAlignment="1">
      <alignment vertical="center" wrapText="1"/>
    </xf>
    <xf numFmtId="0" fontId="26" fillId="33" borderId="0" xfId="0" applyFont="1" applyFill="1" applyAlignment="1">
      <alignment/>
    </xf>
    <xf numFmtId="0" fontId="2" fillId="33" borderId="0" xfId="0" applyFont="1" applyFill="1" applyAlignment="1">
      <alignment/>
    </xf>
    <xf numFmtId="0" fontId="32" fillId="33" borderId="0" xfId="0" applyFont="1" applyFill="1" applyAlignment="1">
      <alignment/>
    </xf>
    <xf numFmtId="0" fontId="52" fillId="33" borderId="0" xfId="0" applyFont="1" applyFill="1" applyAlignment="1">
      <alignment/>
    </xf>
    <xf numFmtId="0" fontId="51" fillId="33" borderId="0" xfId="0" applyFont="1" applyFill="1" applyAlignment="1">
      <alignment/>
    </xf>
    <xf numFmtId="0" fontId="26"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6" fillId="33" borderId="22" xfId="0" applyFont="1" applyFill="1" applyBorder="1" applyAlignment="1">
      <alignment vertical="center"/>
    </xf>
    <xf numFmtId="0" fontId="26" fillId="33" borderId="0" xfId="0" applyFont="1" applyFill="1" applyAlignment="1">
      <alignment vertical="center"/>
    </xf>
    <xf numFmtId="0" fontId="51" fillId="33" borderId="0" xfId="0" applyFont="1" applyFill="1" applyAlignment="1">
      <alignment vertical="center"/>
    </xf>
    <xf numFmtId="0" fontId="2" fillId="0" borderId="0" xfId="61" applyFont="1">
      <alignment/>
      <protection/>
    </xf>
    <xf numFmtId="0" fontId="32" fillId="36" borderId="22" xfId="60" applyFont="1" applyFill="1" applyBorder="1" applyAlignment="1" applyProtection="1">
      <alignment horizontal="center"/>
      <protection hidden="1"/>
    </xf>
    <xf numFmtId="0" fontId="32" fillId="37" borderId="22" xfId="60" applyFont="1" applyFill="1" applyBorder="1" applyAlignment="1" applyProtection="1">
      <alignment horizontal="center"/>
      <protection hidden="1"/>
    </xf>
    <xf numFmtId="0" fontId="32" fillId="38" borderId="22" xfId="60" applyFont="1" applyFill="1" applyBorder="1" applyAlignment="1" applyProtection="1">
      <alignment horizontal="center"/>
      <protection hidden="1"/>
    </xf>
    <xf numFmtId="0" fontId="57" fillId="39" borderId="22" xfId="60" applyFont="1" applyFill="1" applyBorder="1" applyAlignment="1" applyProtection="1">
      <alignment horizontal="center"/>
      <protection hidden="1"/>
    </xf>
    <xf numFmtId="0" fontId="32" fillId="40" borderId="22" xfId="60" applyFont="1" applyFill="1" applyBorder="1" applyAlignment="1" applyProtection="1">
      <alignment horizontal="center"/>
      <protection hidden="1"/>
    </xf>
    <xf numFmtId="0" fontId="58" fillId="36" borderId="22" xfId="60" applyFont="1" applyFill="1" applyBorder="1" applyProtection="1">
      <alignment/>
      <protection hidden="1"/>
    </xf>
    <xf numFmtId="0" fontId="58" fillId="37" borderId="22" xfId="60" applyFont="1" applyFill="1" applyBorder="1" applyProtection="1">
      <alignment/>
      <protection hidden="1"/>
    </xf>
    <xf numFmtId="0" fontId="58" fillId="38" borderId="22" xfId="60" applyFont="1" applyFill="1" applyBorder="1" applyProtection="1">
      <alignment/>
      <protection hidden="1"/>
    </xf>
    <xf numFmtId="0" fontId="2" fillId="39" borderId="22" xfId="60" applyFont="1" applyFill="1" applyBorder="1" applyProtection="1">
      <alignment/>
      <protection hidden="1"/>
    </xf>
    <xf numFmtId="0" fontId="58" fillId="40" borderId="22" xfId="60" applyFont="1" applyFill="1" applyBorder="1" applyProtection="1">
      <alignment/>
      <protection hidden="1"/>
    </xf>
    <xf numFmtId="0" fontId="58" fillId="36" borderId="22" xfId="59" applyFont="1" applyFill="1" applyBorder="1" applyAlignment="1" applyProtection="1">
      <alignment horizontal="center"/>
      <protection hidden="1"/>
    </xf>
    <xf numFmtId="0" fontId="58" fillId="37" borderId="22" xfId="59" applyFont="1" applyFill="1" applyBorder="1" applyAlignment="1" applyProtection="1">
      <alignment horizontal="center"/>
      <protection hidden="1"/>
    </xf>
    <xf numFmtId="0" fontId="58" fillId="38" borderId="22" xfId="59" applyFont="1" applyFill="1" applyBorder="1" applyAlignment="1" applyProtection="1">
      <alignment horizontal="center"/>
      <protection hidden="1"/>
    </xf>
    <xf numFmtId="0" fontId="58" fillId="40" borderId="22" xfId="59" applyFont="1" applyFill="1" applyBorder="1" applyAlignment="1" applyProtection="1">
      <alignment horizontal="center"/>
      <protection hidden="1"/>
    </xf>
    <xf numFmtId="0" fontId="58" fillId="36" borderId="22" xfId="60" applyFont="1" applyFill="1" applyBorder="1" applyAlignment="1" applyProtection="1">
      <alignment horizontal="center"/>
      <protection hidden="1"/>
    </xf>
    <xf numFmtId="0" fontId="58" fillId="37" borderId="22" xfId="60" applyFont="1" applyFill="1" applyBorder="1" applyAlignment="1" applyProtection="1">
      <alignment horizontal="center"/>
      <protection hidden="1"/>
    </xf>
    <xf numFmtId="0" fontId="58" fillId="38" borderId="22" xfId="60" applyFont="1" applyFill="1" applyBorder="1" applyAlignment="1" applyProtection="1">
      <alignment horizontal="center"/>
      <protection hidden="1"/>
    </xf>
    <xf numFmtId="0" fontId="58" fillId="40" borderId="22" xfId="60" applyFont="1" applyFill="1" applyBorder="1" applyAlignment="1" applyProtection="1">
      <alignment horizontal="center"/>
      <protection hidden="1"/>
    </xf>
    <xf numFmtId="0" fontId="2" fillId="0" borderId="0" xfId="60" applyFont="1" applyProtection="1">
      <alignment/>
      <protection hidden="1"/>
    </xf>
    <xf numFmtId="0" fontId="5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4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39" fillId="34" borderId="0" xfId="0" applyFont="1" applyFill="1" applyAlignment="1">
      <alignment horizontal="left" vertical="center"/>
    </xf>
    <xf numFmtId="0" fontId="39" fillId="34" borderId="17" xfId="0" applyFont="1" applyFill="1" applyBorder="1" applyAlignment="1">
      <alignment horizontal="left" vertical="center"/>
    </xf>
    <xf numFmtId="0" fontId="31"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2"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22" fillId="0" borderId="0" xfId="58" applyFont="1" applyAlignment="1">
      <alignment horizontal="left" vertical="center"/>
      <protection/>
    </xf>
    <xf numFmtId="0" fontId="18" fillId="0" borderId="0" xfId="58" applyFont="1">
      <alignment vertical="center"/>
      <protection/>
    </xf>
    <xf numFmtId="0" fontId="123" fillId="0" borderId="0" xfId="58" applyFont="1" applyAlignment="1">
      <alignment horizontal="center" vertical="center"/>
      <protection/>
    </xf>
    <xf numFmtId="0" fontId="123"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4" fillId="0" borderId="0" xfId="0" applyFont="1" applyAlignment="1">
      <alignment vertical="center"/>
    </xf>
    <xf numFmtId="0" fontId="0" fillId="0" borderId="0" xfId="0" applyAlignment="1">
      <alignment horizontal="left" vertical="center"/>
    </xf>
    <xf numFmtId="0" fontId="125"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1" fillId="0" borderId="22" xfId="0" applyNumberFormat="1" applyFont="1" applyBorder="1" applyAlignment="1">
      <alignment horizontal="left" vertical="center" wrapText="1"/>
    </xf>
    <xf numFmtId="0" fontId="21" fillId="0" borderId="22" xfId="0" applyNumberFormat="1" applyFont="1" applyBorder="1" applyAlignment="1" quotePrefix="1">
      <alignment horizontal="left" vertical="center" wrapText="1"/>
    </xf>
    <xf numFmtId="0" fontId="63"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64"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49" fontId="31" fillId="34" borderId="22" xfId="0" applyNumberFormat="1" applyFont="1" applyFill="1" applyBorder="1" applyAlignment="1" applyProtection="1">
      <alignment horizontal="center" vertical="center" wrapText="1"/>
      <protection locked="0"/>
    </xf>
    <xf numFmtId="49" fontId="2" fillId="34" borderId="22" xfId="0" applyNumberFormat="1" applyFont="1" applyFill="1" applyBorder="1" applyAlignment="1">
      <alignment horizontal="left" vertical="center" wrapText="1"/>
    </xf>
    <xf numFmtId="0" fontId="126" fillId="0" borderId="0" xfId="0" applyFont="1" applyAlignment="1">
      <alignment horizontal="left" vertical="center"/>
    </xf>
    <xf numFmtId="49" fontId="126" fillId="0" borderId="0" xfId="0" applyNumberFormat="1" applyFont="1" applyAlignment="1">
      <alignment horizontal="left" vertical="center"/>
    </xf>
    <xf numFmtId="0" fontId="126"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2"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4" fillId="43" borderId="0" xfId="0" applyFont="1" applyFill="1" applyBorder="1" applyAlignment="1">
      <alignment vertical="center" wrapText="1" shrinkToFit="1"/>
    </xf>
    <xf numFmtId="0" fontId="34"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1"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66"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66" fillId="0" borderId="0" xfId="0" applyFont="1" applyAlignment="1">
      <alignment horizontal="center" vertical="center"/>
    </xf>
    <xf numFmtId="0" fontId="2" fillId="33" borderId="0" xfId="0" applyNumberFormat="1" applyFont="1" applyFill="1" applyAlignment="1">
      <alignment/>
    </xf>
    <xf numFmtId="0" fontId="26" fillId="33" borderId="0" xfId="0" applyNumberFormat="1" applyFont="1" applyFill="1" applyAlignment="1">
      <alignment vertical="center" wrapText="1"/>
    </xf>
    <xf numFmtId="49" fontId="0" fillId="0" borderId="0" xfId="0" applyNumberFormat="1" applyAlignment="1">
      <alignment horizontal="left" vertical="center"/>
    </xf>
    <xf numFmtId="194" fontId="2" fillId="33" borderId="0" xfId="0" applyNumberFormat="1" applyFont="1" applyFill="1" applyAlignment="1">
      <alignment/>
    </xf>
    <xf numFmtId="194" fontId="51" fillId="33" borderId="0" xfId="0" applyNumberFormat="1" applyFont="1" applyFill="1" applyAlignment="1">
      <alignment/>
    </xf>
    <xf numFmtId="14" fontId="2" fillId="33" borderId="0" xfId="0" applyNumberFormat="1" applyFont="1" applyFill="1" applyAlignment="1">
      <alignment horizontal="left"/>
    </xf>
    <xf numFmtId="49" fontId="51" fillId="33" borderId="0" xfId="0" applyNumberFormat="1" applyFont="1" applyFill="1" applyAlignment="1">
      <alignment/>
    </xf>
    <xf numFmtId="0" fontId="32" fillId="34" borderId="0" xfId="0" applyFont="1" applyFill="1" applyBorder="1" applyAlignment="1">
      <alignment horizontal="left" vertical="center"/>
    </xf>
    <xf numFmtId="0" fontId="32" fillId="34" borderId="0" xfId="0" applyFont="1" applyFill="1" applyBorder="1" applyAlignment="1">
      <alignment vertical="center" wrapText="1"/>
    </xf>
    <xf numFmtId="0" fontId="31" fillId="34" borderId="0" xfId="0" applyFont="1" applyFill="1" applyBorder="1" applyAlignment="1">
      <alignment horizontal="left" vertical="center"/>
    </xf>
    <xf numFmtId="49" fontId="127" fillId="34" borderId="29" xfId="0" applyNumberFormat="1" applyFont="1" applyFill="1" applyBorder="1" applyAlignment="1">
      <alignment horizontal="center" vertical="center" wrapText="1"/>
    </xf>
    <xf numFmtId="0" fontId="13" fillId="33" borderId="10" xfId="0" applyFont="1" applyFill="1" applyBorder="1" applyAlignment="1">
      <alignment vertical="center"/>
    </xf>
    <xf numFmtId="0" fontId="13" fillId="33" borderId="0" xfId="0" applyFont="1" applyFill="1" applyAlignment="1">
      <alignment vertical="center"/>
    </xf>
    <xf numFmtId="0" fontId="16" fillId="33" borderId="0" xfId="0" applyFont="1" applyFill="1" applyAlignment="1">
      <alignment vertical="center"/>
    </xf>
    <xf numFmtId="0" fontId="27" fillId="44" borderId="24" xfId="0" applyFont="1" applyFill="1" applyBorder="1" applyAlignment="1">
      <alignment horizontal="center" vertical="center" wrapText="1"/>
    </xf>
    <xf numFmtId="0" fontId="27" fillId="44" borderId="22" xfId="0" applyFont="1" applyFill="1" applyBorder="1" applyAlignment="1">
      <alignment horizontal="center" vertical="center"/>
    </xf>
    <xf numFmtId="0" fontId="68" fillId="44" borderId="22" xfId="0" applyFont="1" applyFill="1" applyBorder="1" applyAlignment="1">
      <alignment vertical="center" wrapText="1"/>
    </xf>
    <xf numFmtId="0" fontId="68" fillId="44" borderId="24" xfId="0" applyFont="1" applyFill="1" applyBorder="1" applyAlignment="1">
      <alignment vertical="center" wrapText="1"/>
    </xf>
    <xf numFmtId="49" fontId="128" fillId="34" borderId="29" xfId="0" applyNumberFormat="1" applyFont="1" applyFill="1" applyBorder="1" applyAlignment="1">
      <alignment horizontal="center" vertical="center" wrapText="1"/>
    </xf>
    <xf numFmtId="0" fontId="16" fillId="33" borderId="0" xfId="0" applyFont="1" applyFill="1" applyAlignment="1">
      <alignment vertical="center"/>
    </xf>
    <xf numFmtId="0" fontId="2" fillId="33" borderId="0" xfId="0" applyNumberFormat="1" applyFont="1" applyFill="1" applyAlignment="1">
      <alignment horizontal="left"/>
    </xf>
    <xf numFmtId="0" fontId="44" fillId="0" borderId="22" xfId="0" applyFont="1" applyBorder="1" applyAlignment="1">
      <alignment vertical="center" wrapText="1"/>
    </xf>
    <xf numFmtId="0" fontId="68" fillId="43" borderId="24" xfId="0" applyFont="1" applyFill="1" applyBorder="1" applyAlignment="1">
      <alignment horizontal="left" vertical="center" wrapText="1"/>
    </xf>
    <xf numFmtId="0" fontId="68" fillId="43" borderId="29" xfId="0" applyFont="1" applyFill="1" applyBorder="1" applyAlignment="1">
      <alignment horizontal="left" vertical="center" wrapText="1"/>
    </xf>
    <xf numFmtId="0" fontId="68" fillId="43" borderId="30" xfId="0" applyFont="1" applyFill="1" applyBorder="1" applyAlignment="1">
      <alignment horizontal="left" vertical="center" wrapText="1"/>
    </xf>
    <xf numFmtId="0" fontId="3" fillId="38" borderId="31" xfId="0" applyFont="1" applyFill="1" applyBorder="1" applyAlignment="1">
      <alignment horizontal="center" vertical="center" wrapText="1"/>
    </xf>
    <xf numFmtId="0" fontId="3" fillId="38" borderId="32" xfId="0" applyFont="1" applyFill="1" applyBorder="1" applyAlignment="1">
      <alignment horizontal="center" vertical="center"/>
    </xf>
    <xf numFmtId="0" fontId="3" fillId="38" borderId="33" xfId="0" applyFont="1" applyFill="1" applyBorder="1" applyAlignment="1">
      <alignment horizontal="center" vertical="center"/>
    </xf>
    <xf numFmtId="0" fontId="3" fillId="38" borderId="34"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5"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6" xfId="0" applyFont="1" applyFill="1" applyBorder="1" applyAlignment="1">
      <alignment horizontal="center" vertical="center"/>
    </xf>
    <xf numFmtId="0" fontId="69" fillId="33" borderId="0" xfId="0" applyFont="1" applyFill="1" applyAlignment="1">
      <alignment horizontal="center" vertical="center"/>
    </xf>
    <xf numFmtId="0" fontId="27" fillId="33" borderId="0" xfId="0" applyFont="1" applyFill="1" applyAlignment="1">
      <alignment horizontal="center" vertical="center"/>
    </xf>
    <xf numFmtId="0" fontId="22" fillId="33" borderId="17"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xf>
    <xf numFmtId="0" fontId="22" fillId="33" borderId="17" xfId="0" applyFont="1" applyFill="1" applyBorder="1" applyAlignment="1">
      <alignment horizontal="center" vertical="center"/>
    </xf>
    <xf numFmtId="0" fontId="72" fillId="35" borderId="22" xfId="0" applyFont="1" applyFill="1" applyBorder="1" applyAlignment="1">
      <alignment horizontal="center" vertical="center"/>
    </xf>
    <xf numFmtId="0" fontId="72" fillId="35" borderId="27" xfId="0" applyFont="1" applyFill="1" applyBorder="1" applyAlignment="1" applyProtection="1">
      <alignment horizontal="center" vertical="center" wrapText="1"/>
      <protection/>
    </xf>
    <xf numFmtId="0" fontId="72" fillId="35" borderId="37" xfId="0" applyFont="1" applyFill="1" applyBorder="1" applyAlignment="1" applyProtection="1">
      <alignment horizontal="center" vertical="center" wrapText="1"/>
      <protection/>
    </xf>
    <xf numFmtId="0" fontId="72" fillId="35" borderId="28" xfId="0" applyFont="1" applyFill="1" applyBorder="1" applyAlignment="1" applyProtection="1">
      <alignment horizontal="center" vertical="center" wrapText="1"/>
      <protection/>
    </xf>
    <xf numFmtId="0" fontId="72" fillId="35" borderId="16" xfId="0" applyFont="1" applyFill="1" applyBorder="1" applyAlignment="1" applyProtection="1">
      <alignment horizontal="center" vertical="center" wrapText="1"/>
      <protection/>
    </xf>
    <xf numFmtId="0" fontId="72" fillId="35" borderId="17" xfId="0" applyFont="1" applyFill="1" applyBorder="1" applyAlignment="1" applyProtection="1">
      <alignment horizontal="center" vertical="center" wrapText="1"/>
      <protection/>
    </xf>
    <xf numFmtId="0" fontId="72" fillId="35" borderId="18" xfId="0" applyFont="1" applyFill="1" applyBorder="1" applyAlignment="1" applyProtection="1">
      <alignment horizontal="center" vertical="center" wrapText="1"/>
      <protection/>
    </xf>
    <xf numFmtId="0" fontId="72" fillId="43" borderId="22" xfId="0" applyFont="1" applyFill="1" applyBorder="1" applyAlignment="1">
      <alignment horizontal="center" vertical="center"/>
    </xf>
    <xf numFmtId="0" fontId="27" fillId="44" borderId="22" xfId="0" applyFont="1" applyFill="1" applyBorder="1" applyAlignment="1">
      <alignment horizontal="left" vertical="center" wrapText="1"/>
    </xf>
    <xf numFmtId="0" fontId="68" fillId="44" borderId="22" xfId="0" applyFont="1" applyFill="1" applyBorder="1" applyAlignment="1">
      <alignment horizontal="left" vertical="center" wrapText="1"/>
    </xf>
    <xf numFmtId="49" fontId="35" fillId="34" borderId="37" xfId="0" applyNumberFormat="1" applyFont="1" applyFill="1" applyBorder="1" applyAlignment="1">
      <alignment horizontal="left" vertical="center" wrapText="1"/>
    </xf>
    <xf numFmtId="49" fontId="35" fillId="34" borderId="28" xfId="0" applyNumberFormat="1" applyFont="1" applyFill="1" applyBorder="1" applyAlignment="1">
      <alignment horizontal="left" vertical="center" wrapText="1"/>
    </xf>
    <xf numFmtId="0" fontId="68" fillId="44" borderId="27" xfId="0" applyFont="1" applyFill="1" applyBorder="1" applyAlignment="1">
      <alignment horizontal="left" vertical="center" wrapText="1"/>
    </xf>
    <xf numFmtId="0" fontId="68" fillId="44" borderId="37" xfId="0" applyFont="1" applyFill="1" applyBorder="1" applyAlignment="1">
      <alignment horizontal="left" vertical="center" wrapText="1"/>
    </xf>
    <xf numFmtId="0" fontId="68" fillId="44" borderId="16" xfId="0" applyFont="1" applyFill="1" applyBorder="1" applyAlignment="1">
      <alignment horizontal="left" vertical="center" wrapText="1"/>
    </xf>
    <xf numFmtId="0" fontId="68" fillId="44" borderId="17" xfId="0" applyFont="1" applyFill="1" applyBorder="1" applyAlignment="1">
      <alignment horizontal="left" vertical="center" wrapText="1"/>
    </xf>
    <xf numFmtId="0" fontId="68" fillId="43" borderId="24" xfId="0" applyFont="1" applyFill="1" applyBorder="1" applyAlignment="1">
      <alignment horizontal="left" vertical="center" wrapText="1" shrinkToFit="1"/>
    </xf>
    <xf numFmtId="0" fontId="68" fillId="43" borderId="29" xfId="0" applyFont="1" applyFill="1" applyBorder="1" applyAlignment="1">
      <alignment horizontal="left" vertical="center" shrinkToFit="1"/>
    </xf>
    <xf numFmtId="0" fontId="78" fillId="44" borderId="27" xfId="0" applyFont="1" applyFill="1" applyBorder="1" applyAlignment="1">
      <alignment horizontal="left" vertical="center" wrapText="1"/>
    </xf>
    <xf numFmtId="0" fontId="78" fillId="44" borderId="16" xfId="0" applyFont="1" applyFill="1" applyBorder="1" applyAlignment="1">
      <alignment horizontal="left" vertical="center" wrapText="1"/>
    </xf>
    <xf numFmtId="49" fontId="61" fillId="34" borderId="27" xfId="0" applyNumberFormat="1" applyFont="1" applyFill="1" applyBorder="1" applyAlignment="1">
      <alignment horizontal="center" vertical="center" wrapText="1"/>
    </xf>
    <xf numFmtId="49" fontId="61" fillId="34" borderId="37" xfId="0" applyNumberFormat="1" applyFont="1" applyFill="1" applyBorder="1" applyAlignment="1">
      <alignment horizontal="center" vertical="center" wrapText="1"/>
    </xf>
    <xf numFmtId="49" fontId="61" fillId="34" borderId="28" xfId="0" applyNumberFormat="1" applyFont="1" applyFill="1" applyBorder="1" applyAlignment="1">
      <alignment horizontal="center" vertical="center" wrapText="1"/>
    </xf>
    <xf numFmtId="49" fontId="61" fillId="34" borderId="16" xfId="0" applyNumberFormat="1" applyFont="1" applyFill="1" applyBorder="1" applyAlignment="1">
      <alignment horizontal="center" vertical="center" wrapText="1"/>
    </xf>
    <xf numFmtId="49" fontId="61" fillId="34" borderId="17" xfId="0" applyNumberFormat="1" applyFont="1" applyFill="1" applyBorder="1" applyAlignment="1">
      <alignment horizontal="center" vertical="center" wrapText="1"/>
    </xf>
    <xf numFmtId="49" fontId="61" fillId="34" borderId="18" xfId="0" applyNumberFormat="1" applyFont="1" applyFill="1" applyBorder="1" applyAlignment="1">
      <alignment horizontal="center" vertical="center" wrapText="1"/>
    </xf>
    <xf numFmtId="0" fontId="36" fillId="34" borderId="24" xfId="0" applyFont="1" applyFill="1" applyBorder="1" applyAlignment="1">
      <alignment horizontal="left" vertical="center" wrapText="1"/>
    </xf>
    <xf numFmtId="0" fontId="36" fillId="34" borderId="29" xfId="0" applyFont="1" applyFill="1" applyBorder="1" applyAlignment="1">
      <alignment horizontal="left" vertical="center" wrapText="1"/>
    </xf>
    <xf numFmtId="0" fontId="68" fillId="43" borderId="29" xfId="0" applyFont="1" applyFill="1" applyBorder="1" applyAlignment="1">
      <alignment horizontal="left" vertical="center" wrapText="1" shrinkToFit="1"/>
    </xf>
    <xf numFmtId="0" fontId="68" fillId="43" borderId="30" xfId="0" applyFont="1" applyFill="1" applyBorder="1" applyAlignment="1">
      <alignment horizontal="left" vertical="center" wrapText="1" shrinkToFit="1"/>
    </xf>
    <xf numFmtId="0" fontId="68" fillId="43" borderId="29" xfId="0" applyFont="1" applyFill="1" applyBorder="1" applyAlignment="1">
      <alignment horizontal="left" vertical="center"/>
    </xf>
    <xf numFmtId="49" fontId="38" fillId="34" borderId="22" xfId="0" applyNumberFormat="1" applyFont="1" applyFill="1" applyBorder="1" applyAlignment="1">
      <alignment horizontal="left" vertical="center" wrapText="1"/>
    </xf>
    <xf numFmtId="0" fontId="38" fillId="34" borderId="22" xfId="0" applyFont="1" applyFill="1" applyBorder="1" applyAlignment="1">
      <alignment horizontal="left" vertical="center" wrapText="1"/>
    </xf>
    <xf numFmtId="0" fontId="21" fillId="43" borderId="14" xfId="0" applyFont="1" applyFill="1" applyBorder="1" applyAlignment="1">
      <alignment horizontal="left" vertical="center" wrapText="1"/>
    </xf>
    <xf numFmtId="0" fontId="21" fillId="43" borderId="0" xfId="0" applyFont="1" applyFill="1" applyAlignment="1">
      <alignment horizontal="left" vertical="center" wrapText="1"/>
    </xf>
    <xf numFmtId="0" fontId="21" fillId="43" borderId="15" xfId="0" applyFont="1" applyFill="1" applyBorder="1" applyAlignment="1">
      <alignment horizontal="left" vertical="center" wrapText="1"/>
    </xf>
    <xf numFmtId="1" fontId="77" fillId="43" borderId="22" xfId="0" applyNumberFormat="1" applyFont="1" applyFill="1" applyBorder="1" applyAlignment="1">
      <alignment horizontal="left" vertical="center"/>
    </xf>
    <xf numFmtId="0" fontId="31" fillId="44" borderId="23" xfId="0" applyFont="1" applyFill="1" applyBorder="1" applyAlignment="1">
      <alignment horizontal="center" vertical="center" wrapText="1"/>
    </xf>
    <xf numFmtId="0" fontId="31" fillId="44" borderId="26" xfId="0" applyFont="1" applyFill="1" applyBorder="1" applyAlignment="1">
      <alignment horizontal="center" vertical="center" wrapText="1"/>
    </xf>
    <xf numFmtId="0" fontId="27" fillId="44" borderId="27" xfId="0" applyFont="1" applyFill="1" applyBorder="1" applyAlignment="1">
      <alignment horizontal="center" vertical="center" wrapText="1"/>
    </xf>
    <xf numFmtId="0" fontId="27" fillId="44" borderId="16" xfId="0" applyFont="1" applyFill="1" applyBorder="1" applyAlignment="1">
      <alignment horizontal="center" vertical="center" wrapText="1"/>
    </xf>
    <xf numFmtId="0" fontId="27" fillId="44" borderId="24" xfId="0" applyFont="1" applyFill="1" applyBorder="1" applyAlignment="1">
      <alignment horizontal="center" vertical="center" wrapText="1"/>
    </xf>
    <xf numFmtId="0" fontId="27" fillId="44" borderId="29" xfId="0" applyFont="1" applyFill="1" applyBorder="1" applyAlignment="1">
      <alignment horizontal="center" vertical="center" wrapText="1"/>
    </xf>
    <xf numFmtId="0" fontId="75" fillId="43" borderId="24" xfId="0" applyFont="1" applyFill="1" applyBorder="1" applyAlignment="1">
      <alignment horizontal="left" vertical="center" wrapText="1"/>
    </xf>
    <xf numFmtId="0" fontId="75" fillId="43" borderId="29" xfId="0" applyFont="1" applyFill="1" applyBorder="1" applyAlignment="1">
      <alignment horizontal="left" vertical="center" wrapText="1"/>
    </xf>
    <xf numFmtId="0" fontId="75" fillId="43" borderId="30" xfId="0" applyFont="1" applyFill="1" applyBorder="1" applyAlignment="1">
      <alignment horizontal="left" vertical="center" wrapText="1"/>
    </xf>
    <xf numFmtId="0" fontId="28" fillId="44" borderId="24" xfId="0" applyFont="1" applyFill="1" applyBorder="1" applyAlignment="1">
      <alignment horizontal="left" vertical="center" wrapText="1"/>
    </xf>
    <xf numFmtId="0" fontId="28" fillId="44" borderId="29" xfId="0" applyFont="1" applyFill="1" applyBorder="1" applyAlignment="1">
      <alignment horizontal="left" vertical="center" wrapText="1"/>
    </xf>
    <xf numFmtId="0" fontId="77" fillId="43" borderId="22" xfId="0" applyFont="1" applyFill="1" applyBorder="1" applyAlignment="1">
      <alignment horizontal="left" vertical="center" wrapText="1"/>
    </xf>
    <xf numFmtId="194" fontId="77" fillId="43" borderId="27" xfId="0" applyNumberFormat="1" applyFont="1" applyFill="1" applyBorder="1" applyAlignment="1">
      <alignment horizontal="left" vertical="center" wrapText="1"/>
    </xf>
    <xf numFmtId="194" fontId="77" fillId="43" borderId="37" xfId="0" applyNumberFormat="1" applyFont="1" applyFill="1" applyBorder="1" applyAlignment="1">
      <alignment horizontal="left" vertical="center" wrapText="1"/>
    </xf>
    <xf numFmtId="194" fontId="77" fillId="43" borderId="28" xfId="0" applyNumberFormat="1" applyFont="1" applyFill="1" applyBorder="1" applyAlignment="1">
      <alignment horizontal="left" vertical="center" wrapText="1"/>
    </xf>
    <xf numFmtId="194" fontId="77" fillId="43" borderId="16" xfId="0" applyNumberFormat="1" applyFont="1" applyFill="1" applyBorder="1" applyAlignment="1">
      <alignment horizontal="left" vertical="center" wrapText="1"/>
    </xf>
    <xf numFmtId="194" fontId="77" fillId="43" borderId="17" xfId="0" applyNumberFormat="1" applyFont="1" applyFill="1" applyBorder="1" applyAlignment="1">
      <alignment horizontal="left" vertical="center" wrapText="1"/>
    </xf>
    <xf numFmtId="194" fontId="77" fillId="43" borderId="18" xfId="0" applyNumberFormat="1" applyFont="1" applyFill="1" applyBorder="1" applyAlignment="1">
      <alignment horizontal="left" vertical="center" wrapText="1"/>
    </xf>
    <xf numFmtId="0" fontId="21" fillId="44" borderId="27" xfId="0" applyFont="1" applyFill="1" applyBorder="1" applyAlignment="1">
      <alignment horizontal="left" vertical="center" wrapText="1"/>
    </xf>
    <xf numFmtId="0" fontId="21" fillId="44" borderId="37" xfId="0" applyFont="1" applyFill="1" applyBorder="1" applyAlignment="1">
      <alignment horizontal="left" vertical="center" wrapText="1"/>
    </xf>
    <xf numFmtId="0" fontId="21" fillId="44" borderId="16" xfId="0" applyFont="1" applyFill="1" applyBorder="1" applyAlignment="1">
      <alignment horizontal="left" vertical="center" wrapText="1"/>
    </xf>
    <xf numFmtId="0" fontId="21" fillId="44" borderId="17" xfId="0" applyFont="1" applyFill="1" applyBorder="1" applyAlignment="1">
      <alignment horizontal="left" vertical="center" wrapText="1"/>
    </xf>
    <xf numFmtId="0" fontId="77" fillId="43" borderId="27" xfId="0" applyFont="1" applyFill="1" applyBorder="1" applyAlignment="1">
      <alignment horizontal="left" vertical="center" wrapText="1"/>
    </xf>
    <xf numFmtId="0" fontId="77" fillId="43" borderId="37" xfId="0" applyFont="1" applyFill="1" applyBorder="1" applyAlignment="1">
      <alignment horizontal="left" vertical="center" wrapText="1"/>
    </xf>
    <xf numFmtId="0" fontId="77" fillId="43" borderId="28" xfId="0" applyFont="1" applyFill="1" applyBorder="1" applyAlignment="1">
      <alignment horizontal="left" vertical="center" wrapText="1"/>
    </xf>
    <xf numFmtId="0" fontId="77" fillId="43" borderId="16" xfId="0" applyFont="1" applyFill="1" applyBorder="1" applyAlignment="1">
      <alignment horizontal="left" vertical="center" wrapText="1"/>
    </xf>
    <xf numFmtId="0" fontId="77" fillId="43" borderId="17" xfId="0" applyFont="1" applyFill="1" applyBorder="1" applyAlignment="1">
      <alignment horizontal="left" vertical="center" wrapText="1"/>
    </xf>
    <xf numFmtId="0" fontId="77" fillId="43" borderId="18" xfId="0" applyFont="1" applyFill="1" applyBorder="1" applyAlignment="1">
      <alignment horizontal="left" vertical="center" wrapText="1"/>
    </xf>
    <xf numFmtId="49" fontId="127" fillId="34" borderId="29" xfId="0" applyNumberFormat="1" applyFont="1" applyFill="1" applyBorder="1" applyAlignment="1">
      <alignment horizontal="center" vertical="center"/>
    </xf>
    <xf numFmtId="49" fontId="127" fillId="34" borderId="30" xfId="0" applyNumberFormat="1" applyFont="1" applyFill="1" applyBorder="1" applyAlignment="1">
      <alignment horizontal="center" vertical="center"/>
    </xf>
    <xf numFmtId="0" fontId="27" fillId="33" borderId="0" xfId="0" applyFont="1" applyFill="1" applyAlignment="1">
      <alignment horizontal="left" vertical="center" wrapText="1"/>
    </xf>
    <xf numFmtId="0" fontId="75" fillId="44" borderId="24" xfId="0" applyFont="1" applyFill="1" applyBorder="1" applyAlignment="1">
      <alignment horizontal="center" vertical="center"/>
    </xf>
    <xf numFmtId="0" fontId="75" fillId="44" borderId="29" xfId="0" applyFont="1" applyFill="1" applyBorder="1" applyAlignment="1">
      <alignment horizontal="center" vertical="center"/>
    </xf>
    <xf numFmtId="0" fontId="75" fillId="44" borderId="30" xfId="0" applyFont="1" applyFill="1" applyBorder="1" applyAlignment="1">
      <alignment horizontal="center" vertical="center"/>
    </xf>
    <xf numFmtId="0" fontId="27" fillId="44" borderId="2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7" fillId="44" borderId="30" xfId="0" applyFont="1" applyFill="1" applyBorder="1" applyAlignment="1">
      <alignment horizontal="center" vertical="center" wrapText="1"/>
    </xf>
    <xf numFmtId="0" fontId="21" fillId="34" borderId="27" xfId="0" applyFont="1" applyFill="1" applyBorder="1" applyAlignment="1">
      <alignment horizontal="left" vertical="center" wrapText="1"/>
    </xf>
    <xf numFmtId="0" fontId="21" fillId="34" borderId="37" xfId="0" applyFont="1" applyFill="1" applyBorder="1" applyAlignment="1">
      <alignment horizontal="left" vertical="center" wrapText="1"/>
    </xf>
    <xf numFmtId="0" fontId="21" fillId="34" borderId="28" xfId="0" applyFont="1" applyFill="1" applyBorder="1" applyAlignment="1">
      <alignment horizontal="left" vertical="center" wrapText="1"/>
    </xf>
    <xf numFmtId="0" fontId="21" fillId="34" borderId="14" xfId="0" applyFont="1" applyFill="1" applyBorder="1" applyAlignment="1">
      <alignment horizontal="left" vertical="center" wrapText="1"/>
    </xf>
    <xf numFmtId="0" fontId="21" fillId="34" borderId="0" xfId="0" applyFont="1" applyFill="1" applyAlignment="1">
      <alignment horizontal="left" vertical="center" wrapText="1"/>
    </xf>
    <xf numFmtId="0" fontId="21" fillId="34" borderId="15" xfId="0" applyFont="1" applyFill="1" applyBorder="1" applyAlignment="1">
      <alignment horizontal="left" vertical="center" wrapText="1"/>
    </xf>
    <xf numFmtId="0" fontId="21" fillId="34" borderId="16" xfId="0" applyFont="1" applyFill="1" applyBorder="1" applyAlignment="1">
      <alignment horizontal="left" vertical="center" wrapText="1"/>
    </xf>
    <xf numFmtId="0" fontId="21" fillId="34" borderId="17" xfId="0" applyFont="1" applyFill="1" applyBorder="1" applyAlignment="1">
      <alignment horizontal="left" vertical="center" wrapText="1"/>
    </xf>
    <xf numFmtId="0" fontId="21" fillId="34" borderId="18" xfId="0" applyFont="1" applyFill="1" applyBorder="1" applyAlignment="1">
      <alignment horizontal="left" vertical="center" wrapText="1"/>
    </xf>
    <xf numFmtId="0" fontId="52" fillId="33" borderId="0" xfId="0" applyFont="1" applyFill="1" applyAlignment="1">
      <alignment horizontal="center"/>
    </xf>
    <xf numFmtId="0" fontId="49" fillId="33" borderId="0" xfId="0" applyFont="1" applyFill="1" applyAlignment="1">
      <alignment horizontal="center"/>
    </xf>
    <xf numFmtId="0" fontId="2" fillId="33" borderId="0" xfId="0" applyFont="1" applyFill="1" applyAlignment="1">
      <alignment horizontal="left" vertical="center"/>
    </xf>
    <xf numFmtId="49" fontId="26" fillId="33" borderId="0" xfId="0" applyNumberFormat="1" applyFont="1" applyFill="1" applyAlignment="1">
      <alignment horizontal="left" vertical="center" wrapText="1"/>
    </xf>
    <xf numFmtId="0" fontId="26" fillId="33" borderId="0" xfId="0" applyNumberFormat="1" applyFont="1" applyFill="1" applyAlignment="1">
      <alignment horizontal="left" vertical="center" wrapText="1"/>
    </xf>
    <xf numFmtId="0" fontId="2" fillId="33" borderId="0" xfId="0" applyFont="1" applyFill="1" applyAlignment="1">
      <alignment horizontal="left"/>
    </xf>
    <xf numFmtId="0" fontId="34" fillId="33" borderId="22" xfId="0" applyFont="1" applyFill="1" applyBorder="1" applyAlignment="1">
      <alignment horizontal="center" vertical="center" wrapText="1"/>
    </xf>
    <xf numFmtId="0" fontId="34" fillId="33" borderId="22" xfId="0" applyFont="1" applyFill="1" applyBorder="1" applyAlignment="1">
      <alignment horizontal="center" vertical="center"/>
    </xf>
    <xf numFmtId="0" fontId="55" fillId="33" borderId="0" xfId="0" applyFont="1" applyFill="1" applyAlignment="1">
      <alignment horizontal="left"/>
    </xf>
    <xf numFmtId="0" fontId="32" fillId="33" borderId="0" xfId="0" applyFont="1" applyFill="1" applyAlignment="1">
      <alignment horizontal="center"/>
    </xf>
    <xf numFmtId="0" fontId="2" fillId="33" borderId="24" xfId="0" applyFont="1" applyFill="1" applyBorder="1" applyAlignment="1">
      <alignment horizontal="left" vertical="center" wrapText="1"/>
    </xf>
    <xf numFmtId="0" fontId="32" fillId="33" borderId="29" xfId="0" applyFont="1" applyFill="1" applyBorder="1" applyAlignment="1">
      <alignment horizontal="left" vertical="center" wrapText="1"/>
    </xf>
    <xf numFmtId="0" fontId="32" fillId="33" borderId="3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2" fillId="33" borderId="22" xfId="0" applyFont="1" applyFill="1" applyBorder="1" applyAlignment="1">
      <alignment horizontal="center" vertical="center" wrapText="1"/>
    </xf>
    <xf numFmtId="0" fontId="32" fillId="33" borderId="22" xfId="0" applyFont="1" applyFill="1" applyBorder="1" applyAlignment="1">
      <alignment horizontal="center"/>
    </xf>
    <xf numFmtId="0" fontId="32" fillId="33" borderId="0" xfId="0" applyFont="1" applyFill="1" applyAlignment="1">
      <alignment horizontal="left"/>
    </xf>
    <xf numFmtId="0" fontId="52" fillId="33" borderId="0" xfId="0" applyFont="1" applyFill="1" applyAlignment="1">
      <alignment horizontal="left"/>
    </xf>
    <xf numFmtId="0" fontId="54" fillId="33" borderId="0" xfId="0" applyFont="1" applyFill="1" applyAlignment="1">
      <alignment horizontal="left"/>
    </xf>
    <xf numFmtId="0" fontId="0" fillId="0" borderId="0" xfId="0" applyAlignment="1">
      <alignment horizontal="left" vertical="center" wrapText="1"/>
    </xf>
    <xf numFmtId="0" fontId="0" fillId="0" borderId="0" xfId="0" applyFont="1" applyAlignment="1">
      <alignment horizontal="left" vertical="center"/>
    </xf>
    <xf numFmtId="0" fontId="124" fillId="0" borderId="0" xfId="0" applyFont="1" applyAlignment="1">
      <alignment horizontal="left" vertical="center"/>
    </xf>
    <xf numFmtId="0" fontId="125"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41" fillId="43" borderId="27" xfId="0" applyFont="1" applyFill="1" applyBorder="1" applyAlignment="1">
      <alignment horizontal="left" vertical="center" wrapText="1"/>
    </xf>
    <xf numFmtId="0" fontId="41" fillId="43" borderId="37" xfId="0" applyFont="1" applyFill="1" applyBorder="1" applyAlignment="1">
      <alignment horizontal="left" vertical="center" wrapText="1"/>
    </xf>
    <xf numFmtId="0" fontId="41" fillId="43" borderId="28" xfId="0" applyFont="1" applyFill="1" applyBorder="1" applyAlignment="1">
      <alignment horizontal="left" vertical="center" wrapText="1"/>
    </xf>
    <xf numFmtId="0" fontId="41" fillId="43" borderId="16" xfId="0" applyFont="1" applyFill="1" applyBorder="1" applyAlignment="1">
      <alignment horizontal="left" vertical="center" wrapText="1"/>
    </xf>
    <xf numFmtId="0" fontId="41" fillId="43" borderId="17" xfId="0" applyFont="1" applyFill="1" applyBorder="1" applyAlignment="1">
      <alignment horizontal="left" vertical="center" wrapText="1"/>
    </xf>
    <xf numFmtId="0" fontId="41" fillId="43" borderId="18" xfId="0" applyFont="1" applyFill="1" applyBorder="1" applyAlignment="1">
      <alignment horizontal="left" vertical="center" wrapText="1"/>
    </xf>
    <xf numFmtId="0" fontId="32" fillId="34" borderId="27" xfId="0" applyFont="1" applyFill="1" applyBorder="1" applyAlignment="1">
      <alignment horizontal="left" vertical="center" wrapText="1"/>
    </xf>
    <xf numFmtId="0" fontId="32" fillId="34" borderId="37" xfId="0" applyFont="1" applyFill="1" applyBorder="1" applyAlignment="1">
      <alignment horizontal="left" vertical="center" wrapText="1"/>
    </xf>
    <xf numFmtId="0" fontId="32" fillId="34" borderId="28" xfId="0" applyFont="1" applyFill="1" applyBorder="1" applyAlignment="1">
      <alignment horizontal="left" vertical="center" wrapText="1"/>
    </xf>
    <xf numFmtId="0" fontId="32" fillId="34" borderId="14" xfId="0" applyFont="1" applyFill="1" applyBorder="1" applyAlignment="1">
      <alignment horizontal="left" vertical="center" wrapText="1"/>
    </xf>
    <xf numFmtId="0" fontId="32" fillId="34" borderId="0" xfId="0" applyFont="1" applyFill="1" applyAlignment="1">
      <alignment horizontal="left" vertical="center" wrapText="1"/>
    </xf>
    <xf numFmtId="0" fontId="32" fillId="34" borderId="15" xfId="0" applyFont="1" applyFill="1" applyBorder="1" applyAlignment="1">
      <alignment horizontal="left" vertical="center" wrapText="1"/>
    </xf>
    <xf numFmtId="0" fontId="32" fillId="34" borderId="16"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8" xfId="0" applyFont="1" applyFill="1" applyBorder="1" applyAlignment="1">
      <alignment horizontal="left" vertical="center" wrapText="1"/>
    </xf>
    <xf numFmtId="49" fontId="128" fillId="34" borderId="29" xfId="0" applyNumberFormat="1" applyFont="1" applyFill="1" applyBorder="1" applyAlignment="1">
      <alignment horizontal="center" vertical="center"/>
    </xf>
    <xf numFmtId="49" fontId="128" fillId="34" borderId="30" xfId="0" applyNumberFormat="1" applyFont="1" applyFill="1" applyBorder="1" applyAlignment="1">
      <alignment horizontal="center" vertical="center"/>
    </xf>
    <xf numFmtId="0" fontId="72" fillId="35" borderId="27" xfId="0" applyFont="1" applyFill="1" applyBorder="1" applyAlignment="1">
      <alignment horizontal="center" vertical="center" wrapText="1" shrinkToFit="1"/>
    </xf>
    <xf numFmtId="0" fontId="72" fillId="35" borderId="37" xfId="0" applyFont="1" applyFill="1" applyBorder="1" applyAlignment="1">
      <alignment horizontal="center" vertical="center" wrapText="1" shrinkToFit="1"/>
    </xf>
    <xf numFmtId="0" fontId="72" fillId="35" borderId="28" xfId="0" applyFont="1" applyFill="1" applyBorder="1" applyAlignment="1">
      <alignment horizontal="center" vertical="center" wrapText="1" shrinkToFit="1"/>
    </xf>
    <xf numFmtId="0" fontId="72" fillId="35" borderId="16" xfId="0" applyFont="1" applyFill="1" applyBorder="1" applyAlignment="1">
      <alignment horizontal="center" vertical="center" wrapText="1" shrinkToFit="1"/>
    </xf>
    <xf numFmtId="0" fontId="72" fillId="35" borderId="17" xfId="0" applyFont="1" applyFill="1" applyBorder="1" applyAlignment="1">
      <alignment horizontal="center" vertical="center" wrapText="1" shrinkToFit="1"/>
    </xf>
    <xf numFmtId="0" fontId="72" fillId="35" borderId="18" xfId="0" applyFont="1" applyFill="1" applyBorder="1" applyAlignment="1">
      <alignment horizontal="center" vertical="center" wrapText="1" shrinkToFit="1"/>
    </xf>
    <xf numFmtId="0" fontId="2" fillId="33" borderId="0" xfId="0" applyNumberFormat="1" applyFont="1" applyFill="1" applyAlignment="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7"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0" fillId="0" borderId="15" xfId="0" applyFont="1" applyBorder="1" applyAlignment="1">
      <alignment horizontal="left" vertical="center" wrapText="1"/>
    </xf>
    <xf numFmtId="0" fontId="20" fillId="0" borderId="25" xfId="0" applyFont="1" applyBorder="1" applyAlignment="1">
      <alignment horizontal="left" vertical="center" wrapText="1"/>
    </xf>
    <xf numFmtId="0" fontId="20"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5"/>
  <sheetViews>
    <sheetView showGridLines="0" tabSelected="1" view="pageBreakPreview" zoomScale="70" zoomScaleNormal="70" zoomScaleSheetLayoutView="70" zoomScalePageLayoutView="0" workbookViewId="0" topLeftCell="A1">
      <selection activeCell="V8" sqref="V8"/>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92" t="s">
        <v>40</v>
      </c>
      <c r="C2" s="193"/>
      <c r="D2" s="193"/>
      <c r="E2" s="193"/>
      <c r="F2" s="193"/>
      <c r="G2" s="193"/>
      <c r="H2" s="193"/>
      <c r="I2" s="193"/>
      <c r="J2" s="193"/>
      <c r="K2" s="193"/>
      <c r="L2" s="193"/>
      <c r="M2" s="193"/>
      <c r="N2" s="193"/>
      <c r="O2" s="193"/>
      <c r="P2" s="193"/>
      <c r="Q2" s="194"/>
      <c r="R2" s="195"/>
      <c r="S2" s="2"/>
      <c r="T2" s="2"/>
      <c r="U2" s="2"/>
      <c r="V2" s="2"/>
      <c r="AB2" s="3" t="s">
        <v>45</v>
      </c>
    </row>
    <row r="3" spans="2:28" ht="27.75" customHeight="1">
      <c r="B3" s="196" t="s">
        <v>0</v>
      </c>
      <c r="C3" s="197"/>
      <c r="D3" s="197"/>
      <c r="E3" s="197"/>
      <c r="F3" s="197"/>
      <c r="G3" s="197"/>
      <c r="H3" s="197"/>
      <c r="I3" s="197"/>
      <c r="J3" s="197"/>
      <c r="K3" s="197"/>
      <c r="L3" s="197"/>
      <c r="M3" s="197"/>
      <c r="N3" s="197"/>
      <c r="O3" s="197"/>
      <c r="P3" s="197"/>
      <c r="Q3" s="198"/>
      <c r="R3" s="199"/>
      <c r="S3" s="2"/>
      <c r="T3" s="2"/>
      <c r="U3" s="2"/>
      <c r="V3" s="2"/>
      <c r="AB3" s="3" t="s">
        <v>44</v>
      </c>
    </row>
    <row r="4" spans="2:28" ht="27.75" customHeight="1">
      <c r="B4" s="200" t="str">
        <f>Data!D21</f>
        <v>E-mail: info@imtc.vn, Tel: 024.6291.1900 </v>
      </c>
      <c r="C4" s="201"/>
      <c r="D4" s="201"/>
      <c r="E4" s="201"/>
      <c r="F4" s="201"/>
      <c r="G4" s="201"/>
      <c r="H4" s="201"/>
      <c r="I4" s="201"/>
      <c r="J4" s="201"/>
      <c r="K4" s="201"/>
      <c r="L4" s="201"/>
      <c r="M4" s="201"/>
      <c r="N4" s="201"/>
      <c r="O4" s="201"/>
      <c r="P4" s="201"/>
      <c r="Q4" s="201"/>
      <c r="R4" s="202"/>
      <c r="S4" s="2"/>
      <c r="T4" s="2"/>
      <c r="U4" s="2"/>
      <c r="V4" s="2"/>
      <c r="AB4" s="3" t="s">
        <v>43</v>
      </c>
    </row>
    <row r="5" spans="2:18" ht="18.75" customHeight="1">
      <c r="B5" s="178" t="s">
        <v>163</v>
      </c>
      <c r="C5" s="1"/>
      <c r="D5" s="1"/>
      <c r="E5" s="1"/>
      <c r="F5" s="1"/>
      <c r="G5" s="1"/>
      <c r="H5" s="1"/>
      <c r="I5" s="1"/>
      <c r="J5" s="5"/>
      <c r="K5" s="6"/>
      <c r="L5" s="6"/>
      <c r="M5" s="6"/>
      <c r="N5" s="1"/>
      <c r="O5" s="1"/>
      <c r="P5" s="1"/>
      <c r="Q5" s="1"/>
      <c r="R5" s="159"/>
    </row>
    <row r="6" spans="2:18" ht="19.5">
      <c r="B6" s="4"/>
      <c r="C6" s="203" t="s">
        <v>188</v>
      </c>
      <c r="D6" s="203"/>
      <c r="E6" s="203"/>
      <c r="F6" s="204" t="s">
        <v>189</v>
      </c>
      <c r="G6" s="204"/>
      <c r="H6" s="204"/>
      <c r="I6" s="204"/>
      <c r="J6" s="204"/>
      <c r="K6" s="203" t="s">
        <v>190</v>
      </c>
      <c r="L6" s="203"/>
      <c r="M6" s="203"/>
      <c r="N6" s="203"/>
      <c r="O6" s="203"/>
      <c r="P6" s="203"/>
      <c r="Q6" s="203"/>
      <c r="R6" s="160"/>
    </row>
    <row r="7" spans="2:18" ht="18.75">
      <c r="B7" s="4"/>
      <c r="C7" s="205" t="s">
        <v>90</v>
      </c>
      <c r="D7" s="205"/>
      <c r="E7" s="205"/>
      <c r="F7" s="206" t="s">
        <v>1</v>
      </c>
      <c r="G7" s="207"/>
      <c r="H7" s="207"/>
      <c r="I7" s="207"/>
      <c r="J7" s="207"/>
      <c r="K7" s="208" t="s">
        <v>91</v>
      </c>
      <c r="L7" s="207"/>
      <c r="M7" s="207"/>
      <c r="N7" s="207"/>
      <c r="O7" s="207"/>
      <c r="P7" s="207"/>
      <c r="Q7" s="207"/>
      <c r="R7" s="160"/>
    </row>
    <row r="8" spans="2:18" ht="18.75" customHeight="1">
      <c r="B8" s="8"/>
      <c r="C8" s="209" t="s">
        <v>2</v>
      </c>
      <c r="D8" s="209"/>
      <c r="E8" s="209"/>
      <c r="F8" s="210" t="s">
        <v>127</v>
      </c>
      <c r="G8" s="211"/>
      <c r="H8" s="211"/>
      <c r="I8" s="211"/>
      <c r="J8" s="212"/>
      <c r="K8" s="216" t="str">
        <f>IF(C8="HN",VLOOKUP(F8,Data!$D$2:$L$18,2,FALSE),IF(C8="HCM",VLOOKUP(F8,Data!$D$2:$L$18,3,FALSE),IF(C8="Hải Phòng",VLOOKUP(F8,Data!$D$2:$L$18,6,FALSE),VLOOKUP(F8,Data!$D$2:$L$18,7,FALSE))))</f>
        <v>11&amp;12/04/2023</v>
      </c>
      <c r="L8" s="216"/>
      <c r="M8" s="216"/>
      <c r="N8" s="216"/>
      <c r="O8" s="216"/>
      <c r="P8" s="216"/>
      <c r="Q8" s="216"/>
      <c r="R8" s="160"/>
    </row>
    <row r="9" spans="2:18" ht="25.5" customHeight="1">
      <c r="B9" s="9"/>
      <c r="C9" s="209"/>
      <c r="D9" s="209"/>
      <c r="E9" s="209"/>
      <c r="F9" s="213"/>
      <c r="G9" s="214"/>
      <c r="H9" s="214"/>
      <c r="I9" s="214"/>
      <c r="J9" s="215"/>
      <c r="K9" s="216"/>
      <c r="L9" s="216"/>
      <c r="M9" s="216"/>
      <c r="N9" s="216"/>
      <c r="O9" s="216"/>
      <c r="P9" s="216"/>
      <c r="Q9" s="216"/>
      <c r="R9" s="160"/>
    </row>
    <row r="10" spans="2:18" ht="21">
      <c r="B10" s="178" t="s">
        <v>164</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17" t="s">
        <v>153</v>
      </c>
      <c r="D13" s="217"/>
      <c r="E13" s="218"/>
      <c r="F13" s="225" t="s">
        <v>184</v>
      </c>
      <c r="G13" s="237"/>
      <c r="H13" s="237"/>
      <c r="I13" s="237"/>
      <c r="J13" s="237"/>
      <c r="K13" s="237"/>
      <c r="L13" s="237"/>
      <c r="M13" s="237"/>
      <c r="N13" s="237"/>
      <c r="O13" s="237"/>
      <c r="P13" s="237"/>
      <c r="Q13" s="238"/>
      <c r="R13" s="158"/>
      <c r="S13" s="157"/>
      <c r="T13" s="157"/>
      <c r="U13" s="157"/>
      <c r="V13" s="157"/>
      <c r="W13" s="157"/>
      <c r="X13" s="157"/>
      <c r="Y13" s="157"/>
      <c r="Z13" s="157"/>
      <c r="AA13" s="157"/>
      <c r="AB13" s="157"/>
      <c r="AC13" s="157"/>
      <c r="AD13" s="157"/>
      <c r="AE13" s="157"/>
      <c r="AF13" s="157"/>
      <c r="AG13" s="157"/>
    </row>
    <row r="14" spans="2:22" ht="42" customHeight="1">
      <c r="B14" s="9"/>
      <c r="C14" s="217"/>
      <c r="D14" s="217"/>
      <c r="E14" s="218"/>
      <c r="F14" s="219"/>
      <c r="G14" s="219"/>
      <c r="H14" s="219"/>
      <c r="I14" s="219"/>
      <c r="J14" s="219"/>
      <c r="K14" s="219"/>
      <c r="L14" s="219"/>
      <c r="M14" s="219"/>
      <c r="N14" s="219"/>
      <c r="O14" s="219"/>
      <c r="P14" s="219"/>
      <c r="Q14" s="220"/>
      <c r="R14" s="16"/>
      <c r="S14" s="15"/>
      <c r="T14" s="15"/>
      <c r="U14" s="15"/>
      <c r="V14" s="15"/>
    </row>
    <row r="15" spans="2:18" ht="33.75" customHeight="1">
      <c r="B15" s="9"/>
      <c r="C15" s="221" t="s">
        <v>154</v>
      </c>
      <c r="D15" s="222"/>
      <c r="E15" s="222"/>
      <c r="F15" s="225" t="s">
        <v>185</v>
      </c>
      <c r="G15" s="226"/>
      <c r="H15" s="226"/>
      <c r="I15" s="227" t="s">
        <v>179</v>
      </c>
      <c r="J15" s="229"/>
      <c r="K15" s="230"/>
      <c r="L15" s="230"/>
      <c r="M15" s="230"/>
      <c r="N15" s="230"/>
      <c r="O15" s="230"/>
      <c r="P15" s="230"/>
      <c r="Q15" s="231"/>
      <c r="R15" s="17"/>
    </row>
    <row r="16" spans="2:18" ht="54" customHeight="1">
      <c r="B16" s="9"/>
      <c r="C16" s="223"/>
      <c r="D16" s="224"/>
      <c r="E16" s="224"/>
      <c r="F16" s="235"/>
      <c r="G16" s="236"/>
      <c r="H16" s="236"/>
      <c r="I16" s="228"/>
      <c r="J16" s="232"/>
      <c r="K16" s="233"/>
      <c r="L16" s="233"/>
      <c r="M16" s="233"/>
      <c r="N16" s="233"/>
      <c r="O16" s="233"/>
      <c r="P16" s="233"/>
      <c r="Q16" s="234"/>
      <c r="R16" s="17"/>
    </row>
    <row r="17" spans="2:18" ht="28.5" customHeight="1">
      <c r="B17" s="9"/>
      <c r="C17" s="218" t="s">
        <v>155</v>
      </c>
      <c r="D17" s="218"/>
      <c r="E17" s="218"/>
      <c r="F17" s="239" t="s">
        <v>186</v>
      </c>
      <c r="G17" s="239"/>
      <c r="H17" s="239"/>
      <c r="I17" s="183" t="s">
        <v>180</v>
      </c>
      <c r="J17" s="240"/>
      <c r="K17" s="240"/>
      <c r="L17" s="240"/>
      <c r="M17" s="240"/>
      <c r="N17" s="240"/>
      <c r="O17" s="240"/>
      <c r="P17" s="240"/>
      <c r="Q17" s="240"/>
      <c r="R17" s="17"/>
    </row>
    <row r="18" spans="2:18" ht="28.5" customHeight="1">
      <c r="B18" s="9"/>
      <c r="C18" s="218"/>
      <c r="D18" s="218"/>
      <c r="E18" s="218"/>
      <c r="F18" s="241"/>
      <c r="G18" s="241"/>
      <c r="H18" s="241"/>
      <c r="I18" s="183" t="s">
        <v>181</v>
      </c>
      <c r="J18" s="240"/>
      <c r="K18" s="240"/>
      <c r="L18" s="240"/>
      <c r="M18" s="240"/>
      <c r="N18" s="240"/>
      <c r="O18" s="240"/>
      <c r="P18" s="240"/>
      <c r="Q18" s="240"/>
      <c r="R18" s="17"/>
    </row>
    <row r="19" spans="2:18" ht="28.5" customHeight="1">
      <c r="B19" s="9"/>
      <c r="C19" s="218" t="s">
        <v>156</v>
      </c>
      <c r="D19" s="218"/>
      <c r="E19" s="218"/>
      <c r="F19" s="226" t="s">
        <v>187</v>
      </c>
      <c r="G19" s="226"/>
      <c r="H19" s="226"/>
      <c r="I19" s="184" t="s">
        <v>182</v>
      </c>
      <c r="J19" s="240"/>
      <c r="K19" s="240"/>
      <c r="L19" s="240"/>
      <c r="M19" s="240"/>
      <c r="N19" s="240"/>
      <c r="O19" s="240"/>
      <c r="P19" s="240"/>
      <c r="Q19" s="240"/>
      <c r="R19" s="17"/>
    </row>
    <row r="20" spans="2:18" ht="28.5" customHeight="1">
      <c r="B20" s="9"/>
      <c r="C20" s="218"/>
      <c r="D20" s="218"/>
      <c r="E20" s="218"/>
      <c r="F20" s="241"/>
      <c r="G20" s="241"/>
      <c r="H20" s="241"/>
      <c r="I20" s="184" t="s">
        <v>183</v>
      </c>
      <c r="J20" s="240"/>
      <c r="K20" s="240"/>
      <c r="L20" s="240"/>
      <c r="M20" s="240"/>
      <c r="N20" s="240"/>
      <c r="O20" s="240"/>
      <c r="P20" s="240"/>
      <c r="Q20" s="240"/>
      <c r="R20" s="17"/>
    </row>
    <row r="21" spans="2:18" ht="19.5" customHeight="1">
      <c r="B21" s="20"/>
      <c r="C21" s="242" t="s">
        <v>177</v>
      </c>
      <c r="D21" s="243"/>
      <c r="E21" s="243"/>
      <c r="F21" s="243"/>
      <c r="G21" s="243"/>
      <c r="H21" s="243"/>
      <c r="I21" s="243"/>
      <c r="J21" s="243"/>
      <c r="K21" s="243"/>
      <c r="L21" s="243"/>
      <c r="M21" s="243"/>
      <c r="N21" s="243"/>
      <c r="O21" s="243"/>
      <c r="P21" s="243"/>
      <c r="Q21" s="244"/>
      <c r="R21" s="21"/>
    </row>
    <row r="22" spans="2:18" ht="19.5" customHeight="1">
      <c r="B22" s="22"/>
      <c r="C22" s="23"/>
      <c r="D22" s="24" t="s">
        <v>37</v>
      </c>
      <c r="E22" s="24"/>
      <c r="F22" s="18"/>
      <c r="G22" s="19" t="s">
        <v>63</v>
      </c>
      <c r="H22" s="18"/>
      <c r="I22" s="94" t="s">
        <v>106</v>
      </c>
      <c r="J22" s="18"/>
      <c r="K22" s="18"/>
      <c r="L22" s="18"/>
      <c r="M22" s="19"/>
      <c r="N22" s="25" t="s">
        <v>89</v>
      </c>
      <c r="O22" s="24" t="s">
        <v>108</v>
      </c>
      <c r="P22" s="23"/>
      <c r="Q22" s="26"/>
      <c r="R22" s="27"/>
    </row>
    <row r="23" spans="2:18" ht="19.5" customHeight="1">
      <c r="B23" s="22"/>
      <c r="C23" s="28"/>
      <c r="D23" s="29" t="s">
        <v>38</v>
      </c>
      <c r="E23" s="29"/>
      <c r="F23" s="30"/>
      <c r="G23" s="29" t="s">
        <v>5</v>
      </c>
      <c r="H23" s="30"/>
      <c r="I23" s="95" t="s">
        <v>107</v>
      </c>
      <c r="J23" s="30"/>
      <c r="K23" s="30"/>
      <c r="L23" s="175"/>
      <c r="M23" s="174"/>
      <c r="N23" s="176" t="s">
        <v>89</v>
      </c>
      <c r="O23" s="176" t="s">
        <v>109</v>
      </c>
      <c r="P23" s="174"/>
      <c r="Q23" s="26"/>
      <c r="R23" s="33"/>
    </row>
    <row r="24" spans="2:18" ht="39.75" customHeight="1">
      <c r="B24" s="20"/>
      <c r="C24" s="189" t="s">
        <v>178</v>
      </c>
      <c r="D24" s="190"/>
      <c r="E24" s="190"/>
      <c r="F24" s="190"/>
      <c r="G24" s="190"/>
      <c r="H24" s="190"/>
      <c r="I24" s="190"/>
      <c r="J24" s="190"/>
      <c r="K24" s="191"/>
      <c r="L24" s="177" t="s">
        <v>191</v>
      </c>
      <c r="M24" s="274" t="s">
        <v>162</v>
      </c>
      <c r="N24" s="274"/>
      <c r="O24" s="274"/>
      <c r="P24" s="274"/>
      <c r="Q24" s="275"/>
      <c r="R24" s="21"/>
    </row>
    <row r="25" spans="2:18" ht="24.75" customHeight="1">
      <c r="B25" s="178" t="s">
        <v>165</v>
      </c>
      <c r="C25" s="179"/>
      <c r="D25" s="10"/>
      <c r="E25" s="10"/>
      <c r="F25" s="1"/>
      <c r="G25" s="1"/>
      <c r="H25" s="1"/>
      <c r="I25" s="1"/>
      <c r="J25" s="1"/>
      <c r="K25" s="1"/>
      <c r="L25" s="1"/>
      <c r="M25" s="1"/>
      <c r="N25" s="1"/>
      <c r="O25" s="1"/>
      <c r="P25" s="1"/>
      <c r="Q25" s="1"/>
      <c r="R25" s="7"/>
    </row>
    <row r="26" spans="2:18" ht="33" customHeight="1">
      <c r="B26" s="9"/>
      <c r="C26" s="246" t="s">
        <v>6</v>
      </c>
      <c r="D26" s="246" t="s">
        <v>42</v>
      </c>
      <c r="E26" s="248" t="s">
        <v>170</v>
      </c>
      <c r="F26" s="248" t="s">
        <v>171</v>
      </c>
      <c r="G26" s="248" t="s">
        <v>172</v>
      </c>
      <c r="H26" s="250" t="s">
        <v>173</v>
      </c>
      <c r="I26" s="251"/>
      <c r="J26" s="280" t="s">
        <v>174</v>
      </c>
      <c r="K26" s="280"/>
      <c r="L26" s="280"/>
      <c r="M26" s="280"/>
      <c r="N26" s="280"/>
      <c r="O26" s="280"/>
      <c r="P26" s="280"/>
      <c r="Q26" s="280"/>
      <c r="R26" s="34"/>
    </row>
    <row r="27" spans="2:18" ht="31.5" customHeight="1">
      <c r="B27" s="9"/>
      <c r="C27" s="247"/>
      <c r="D27" s="247"/>
      <c r="E27" s="249"/>
      <c r="F27" s="249"/>
      <c r="G27" s="248"/>
      <c r="H27" s="181" t="s">
        <v>175</v>
      </c>
      <c r="I27" s="182" t="s">
        <v>176</v>
      </c>
      <c r="J27" s="280"/>
      <c r="K27" s="280"/>
      <c r="L27" s="280"/>
      <c r="M27" s="280"/>
      <c r="N27" s="280"/>
      <c r="O27" s="280"/>
      <c r="P27" s="280"/>
      <c r="Q27" s="280"/>
      <c r="R27" s="34"/>
    </row>
    <row r="28" spans="2:18" ht="30" customHeight="1">
      <c r="B28" s="9"/>
      <c r="C28" s="161">
        <v>1</v>
      </c>
      <c r="D28" s="138"/>
      <c r="E28" s="152"/>
      <c r="F28" s="153"/>
      <c r="G28" s="153"/>
      <c r="H28" s="139"/>
      <c r="I28" s="139"/>
      <c r="J28" s="281"/>
      <c r="K28" s="282"/>
      <c r="L28" s="282"/>
      <c r="M28" s="282"/>
      <c r="N28" s="282"/>
      <c r="O28" s="282"/>
      <c r="P28" s="282"/>
      <c r="Q28" s="283"/>
      <c r="R28" s="16"/>
    </row>
    <row r="29" spans="2:18" ht="30" customHeight="1">
      <c r="B29" s="9"/>
      <c r="C29" s="161">
        <v>2</v>
      </c>
      <c r="D29" s="138"/>
      <c r="E29" s="152"/>
      <c r="F29" s="153"/>
      <c r="G29" s="153"/>
      <c r="H29" s="139"/>
      <c r="I29" s="139"/>
      <c r="J29" s="284"/>
      <c r="K29" s="285"/>
      <c r="L29" s="285"/>
      <c r="M29" s="285"/>
      <c r="N29" s="285"/>
      <c r="O29" s="285"/>
      <c r="P29" s="285"/>
      <c r="Q29" s="286"/>
      <c r="R29" s="16"/>
    </row>
    <row r="30" spans="2:18" ht="30" customHeight="1">
      <c r="B30" s="9"/>
      <c r="C30" s="161">
        <v>3</v>
      </c>
      <c r="D30" s="138"/>
      <c r="E30" s="152"/>
      <c r="F30" s="153"/>
      <c r="G30" s="153"/>
      <c r="H30" s="139"/>
      <c r="I30" s="139"/>
      <c r="J30" s="284"/>
      <c r="K30" s="285"/>
      <c r="L30" s="285"/>
      <c r="M30" s="285"/>
      <c r="N30" s="285"/>
      <c r="O30" s="285"/>
      <c r="P30" s="285"/>
      <c r="Q30" s="286"/>
      <c r="R30" s="16"/>
    </row>
    <row r="31" spans="2:18" ht="30" customHeight="1">
      <c r="B31" s="9"/>
      <c r="C31" s="161">
        <v>4</v>
      </c>
      <c r="D31" s="138"/>
      <c r="E31" s="152"/>
      <c r="F31" s="153"/>
      <c r="G31" s="153"/>
      <c r="H31" s="139"/>
      <c r="I31" s="139"/>
      <c r="J31" s="284"/>
      <c r="K31" s="285"/>
      <c r="L31" s="285"/>
      <c r="M31" s="285"/>
      <c r="N31" s="285"/>
      <c r="O31" s="285"/>
      <c r="P31" s="285"/>
      <c r="Q31" s="286"/>
      <c r="R31" s="16"/>
    </row>
    <row r="32" spans="2:18" ht="30" customHeight="1">
      <c r="B32" s="9"/>
      <c r="C32" s="161">
        <v>5</v>
      </c>
      <c r="D32" s="138"/>
      <c r="E32" s="152"/>
      <c r="F32" s="153"/>
      <c r="G32" s="153"/>
      <c r="H32" s="139"/>
      <c r="I32" s="139"/>
      <c r="J32" s="284"/>
      <c r="K32" s="285"/>
      <c r="L32" s="285"/>
      <c r="M32" s="285"/>
      <c r="N32" s="285"/>
      <c r="O32" s="285"/>
      <c r="P32" s="285"/>
      <c r="Q32" s="286"/>
      <c r="R32" s="16"/>
    </row>
    <row r="33" spans="2:18" ht="30" customHeight="1">
      <c r="B33" s="9"/>
      <c r="C33" s="161">
        <v>6</v>
      </c>
      <c r="D33" s="138"/>
      <c r="E33" s="152"/>
      <c r="F33" s="153"/>
      <c r="G33" s="153"/>
      <c r="H33" s="139"/>
      <c r="I33" s="139"/>
      <c r="J33" s="284"/>
      <c r="K33" s="285"/>
      <c r="L33" s="285"/>
      <c r="M33" s="285"/>
      <c r="N33" s="285"/>
      <c r="O33" s="285"/>
      <c r="P33" s="285"/>
      <c r="Q33" s="286"/>
      <c r="R33" s="16"/>
    </row>
    <row r="34" spans="2:18" ht="30" customHeight="1">
      <c r="B34" s="9"/>
      <c r="C34" s="161">
        <v>7</v>
      </c>
      <c r="D34" s="138"/>
      <c r="E34" s="152"/>
      <c r="F34" s="153"/>
      <c r="G34" s="153"/>
      <c r="H34" s="139"/>
      <c r="I34" s="139"/>
      <c r="J34" s="284"/>
      <c r="K34" s="285"/>
      <c r="L34" s="285"/>
      <c r="M34" s="285"/>
      <c r="N34" s="285"/>
      <c r="O34" s="285"/>
      <c r="P34" s="285"/>
      <c r="Q34" s="286"/>
      <c r="R34" s="16"/>
    </row>
    <row r="35" spans="2:18" ht="30" customHeight="1">
      <c r="B35" s="9"/>
      <c r="C35" s="161">
        <v>8</v>
      </c>
      <c r="D35" s="138"/>
      <c r="E35" s="152"/>
      <c r="F35" s="153"/>
      <c r="G35" s="153"/>
      <c r="H35" s="139"/>
      <c r="I35" s="139"/>
      <c r="J35" s="284"/>
      <c r="K35" s="285"/>
      <c r="L35" s="285"/>
      <c r="M35" s="285"/>
      <c r="N35" s="285"/>
      <c r="O35" s="285"/>
      <c r="P35" s="285"/>
      <c r="Q35" s="286"/>
      <c r="R35" s="16"/>
    </row>
    <row r="36" spans="2:18" ht="30" customHeight="1">
      <c r="B36" s="9"/>
      <c r="C36" s="161">
        <v>9</v>
      </c>
      <c r="D36" s="138"/>
      <c r="E36" s="152"/>
      <c r="F36" s="153"/>
      <c r="G36" s="153"/>
      <c r="H36" s="139"/>
      <c r="I36" s="139"/>
      <c r="J36" s="284"/>
      <c r="K36" s="285"/>
      <c r="L36" s="285"/>
      <c r="M36" s="285"/>
      <c r="N36" s="285"/>
      <c r="O36" s="285"/>
      <c r="P36" s="285"/>
      <c r="Q36" s="286"/>
      <c r="R36" s="16"/>
    </row>
    <row r="37" spans="2:18" ht="30" customHeight="1">
      <c r="B37" s="9"/>
      <c r="C37" s="161">
        <v>10</v>
      </c>
      <c r="D37" s="138"/>
      <c r="E37" s="152"/>
      <c r="F37" s="153"/>
      <c r="G37" s="153"/>
      <c r="H37" s="139"/>
      <c r="I37" s="139"/>
      <c r="J37" s="284"/>
      <c r="K37" s="285"/>
      <c r="L37" s="285"/>
      <c r="M37" s="285"/>
      <c r="N37" s="285"/>
      <c r="O37" s="285"/>
      <c r="P37" s="285"/>
      <c r="Q37" s="286"/>
      <c r="R37" s="16"/>
    </row>
    <row r="38" spans="2:18" ht="30" customHeight="1">
      <c r="B38" s="9"/>
      <c r="C38" s="161">
        <v>11</v>
      </c>
      <c r="D38" s="138"/>
      <c r="E38" s="152"/>
      <c r="F38" s="153"/>
      <c r="G38" s="153"/>
      <c r="H38" s="139"/>
      <c r="I38" s="139"/>
      <c r="J38" s="284"/>
      <c r="K38" s="285"/>
      <c r="L38" s="285"/>
      <c r="M38" s="285"/>
      <c r="N38" s="285"/>
      <c r="O38" s="285"/>
      <c r="P38" s="285"/>
      <c r="Q38" s="286"/>
      <c r="R38" s="16"/>
    </row>
    <row r="39" spans="2:18" ht="30" customHeight="1">
      <c r="B39" s="9"/>
      <c r="C39" s="161">
        <v>12</v>
      </c>
      <c r="D39" s="138"/>
      <c r="E39" s="152"/>
      <c r="F39" s="153"/>
      <c r="G39" s="153"/>
      <c r="H39" s="139"/>
      <c r="I39" s="139"/>
      <c r="J39" s="284"/>
      <c r="K39" s="285"/>
      <c r="L39" s="285"/>
      <c r="M39" s="285"/>
      <c r="N39" s="285"/>
      <c r="O39" s="285"/>
      <c r="P39" s="285"/>
      <c r="Q39" s="286"/>
      <c r="R39" s="16"/>
    </row>
    <row r="40" spans="2:18" ht="19.5" customHeight="1">
      <c r="B40" s="9"/>
      <c r="C40" s="59">
        <f>COUNTA(E28:E39)</f>
        <v>0</v>
      </c>
      <c r="D40" s="60"/>
      <c r="E40" s="137"/>
      <c r="F40" s="137"/>
      <c r="G40" s="137"/>
      <c r="H40" s="137"/>
      <c r="I40" s="137"/>
      <c r="J40" s="287"/>
      <c r="K40" s="288"/>
      <c r="L40" s="288"/>
      <c r="M40" s="288"/>
      <c r="N40" s="288"/>
      <c r="O40" s="288"/>
      <c r="P40" s="288"/>
      <c r="Q40" s="289"/>
      <c r="R40" s="7"/>
    </row>
    <row r="41" spans="2:18" ht="21">
      <c r="B41" s="178" t="s">
        <v>166</v>
      </c>
      <c r="C41" s="10"/>
      <c r="D41" s="10"/>
      <c r="E41" s="10"/>
      <c r="F41" s="1"/>
      <c r="G41" s="1"/>
      <c r="H41" s="1"/>
      <c r="I41" s="1"/>
      <c r="J41" s="1"/>
      <c r="K41" s="1"/>
      <c r="L41" s="1"/>
      <c r="M41" s="1"/>
      <c r="N41" s="1"/>
      <c r="O41" s="1"/>
      <c r="P41" s="1"/>
      <c r="Q41" s="1"/>
      <c r="R41" s="7"/>
    </row>
    <row r="42" spans="2:18" ht="24.75" customHeight="1">
      <c r="B42" s="9"/>
      <c r="C42" s="250" t="s">
        <v>169</v>
      </c>
      <c r="D42" s="251"/>
      <c r="E42" s="251"/>
      <c r="F42" s="251"/>
      <c r="G42" s="251"/>
      <c r="H42" s="251"/>
      <c r="I42" s="251"/>
      <c r="J42" s="251"/>
      <c r="K42" s="251"/>
      <c r="L42" s="251"/>
      <c r="M42" s="251"/>
      <c r="N42" s="251"/>
      <c r="O42" s="251"/>
      <c r="P42" s="251"/>
      <c r="Q42" s="290"/>
      <c r="R42" s="35"/>
    </row>
    <row r="43" spans="2:18" ht="29.25" customHeight="1">
      <c r="B43" s="9"/>
      <c r="C43" s="291"/>
      <c r="D43" s="292"/>
      <c r="E43" s="292"/>
      <c r="F43" s="292"/>
      <c r="G43" s="292"/>
      <c r="H43" s="292"/>
      <c r="I43" s="292"/>
      <c r="J43" s="292"/>
      <c r="K43" s="292"/>
      <c r="L43" s="292"/>
      <c r="M43" s="292"/>
      <c r="N43" s="292"/>
      <c r="O43" s="292"/>
      <c r="P43" s="292"/>
      <c r="Q43" s="293"/>
      <c r="R43" s="21"/>
    </row>
    <row r="44" spans="2:18" ht="15">
      <c r="B44" s="9"/>
      <c r="C44" s="294"/>
      <c r="D44" s="295"/>
      <c r="E44" s="295"/>
      <c r="F44" s="295"/>
      <c r="G44" s="295"/>
      <c r="H44" s="295"/>
      <c r="I44" s="295"/>
      <c r="J44" s="295"/>
      <c r="K44" s="295"/>
      <c r="L44" s="295"/>
      <c r="M44" s="295"/>
      <c r="N44" s="295"/>
      <c r="O44" s="295"/>
      <c r="P44" s="295"/>
      <c r="Q44" s="296"/>
      <c r="R44" s="21"/>
    </row>
    <row r="45" spans="2:18" ht="16.5" customHeight="1">
      <c r="B45" s="9"/>
      <c r="C45" s="294"/>
      <c r="D45" s="295"/>
      <c r="E45" s="295"/>
      <c r="F45" s="295"/>
      <c r="G45" s="295"/>
      <c r="H45" s="295"/>
      <c r="I45" s="295"/>
      <c r="J45" s="295"/>
      <c r="K45" s="295"/>
      <c r="L45" s="295"/>
      <c r="M45" s="295"/>
      <c r="N45" s="295"/>
      <c r="O45" s="295"/>
      <c r="P45" s="295"/>
      <c r="Q45" s="296"/>
      <c r="R45" s="21"/>
    </row>
    <row r="46" spans="2:18" ht="15">
      <c r="B46" s="9"/>
      <c r="C46" s="297"/>
      <c r="D46" s="298"/>
      <c r="E46" s="298"/>
      <c r="F46" s="298"/>
      <c r="G46" s="298"/>
      <c r="H46" s="298"/>
      <c r="I46" s="298"/>
      <c r="J46" s="298"/>
      <c r="K46" s="298"/>
      <c r="L46" s="298"/>
      <c r="M46" s="298"/>
      <c r="N46" s="298"/>
      <c r="O46" s="298"/>
      <c r="P46" s="298"/>
      <c r="Q46" s="299"/>
      <c r="R46" s="36"/>
    </row>
    <row r="47" spans="2:18" ht="6.75" customHeight="1">
      <c r="B47" s="9"/>
      <c r="C47" s="37"/>
      <c r="D47" s="37"/>
      <c r="E47" s="37"/>
      <c r="F47" s="37"/>
      <c r="G47" s="37"/>
      <c r="H47" s="37"/>
      <c r="I47" s="37"/>
      <c r="J47" s="37"/>
      <c r="K47" s="37"/>
      <c r="L47" s="37"/>
      <c r="M47" s="37"/>
      <c r="N47" s="37"/>
      <c r="O47" s="37"/>
      <c r="P47" s="37"/>
      <c r="Q47" s="37"/>
      <c r="R47" s="38"/>
    </row>
    <row r="48" spans="2:18" ht="21">
      <c r="B48" s="178" t="s">
        <v>167</v>
      </c>
      <c r="C48" s="10"/>
      <c r="D48" s="10"/>
      <c r="E48" s="10"/>
      <c r="F48" s="1"/>
      <c r="G48" s="1"/>
      <c r="H48" s="1"/>
      <c r="I48" s="1"/>
      <c r="J48" s="1"/>
      <c r="K48" s="1"/>
      <c r="L48" s="1"/>
      <c r="M48" s="1"/>
      <c r="N48" s="1"/>
      <c r="O48" s="1"/>
      <c r="P48" s="1"/>
      <c r="Q48" s="1"/>
      <c r="R48" s="7"/>
    </row>
    <row r="49" spans="2:18" ht="15" customHeight="1">
      <c r="B49" s="9"/>
      <c r="C49" s="255" t="s">
        <v>157</v>
      </c>
      <c r="D49" s="256"/>
      <c r="E49" s="256"/>
      <c r="F49" s="245" t="s">
        <v>32</v>
      </c>
      <c r="G49" s="245"/>
      <c r="H49" s="245"/>
      <c r="I49" s="245"/>
      <c r="J49" s="245"/>
      <c r="K49" s="245"/>
      <c r="L49" s="245"/>
      <c r="M49" s="245"/>
      <c r="N49" s="245"/>
      <c r="O49" s="245"/>
      <c r="P49" s="245"/>
      <c r="Q49" s="245"/>
      <c r="R49" s="39"/>
    </row>
    <row r="50" spans="2:18" ht="15" customHeight="1">
      <c r="B50" s="9"/>
      <c r="C50" s="255"/>
      <c r="D50" s="256"/>
      <c r="E50" s="256"/>
      <c r="F50" s="245"/>
      <c r="G50" s="245"/>
      <c r="H50" s="245"/>
      <c r="I50" s="245"/>
      <c r="J50" s="245"/>
      <c r="K50" s="245"/>
      <c r="L50" s="245"/>
      <c r="M50" s="245"/>
      <c r="N50" s="245"/>
      <c r="O50" s="245"/>
      <c r="P50" s="245"/>
      <c r="Q50" s="245"/>
      <c r="R50" s="39"/>
    </row>
    <row r="51" spans="2:18" ht="15" customHeight="1">
      <c r="B51" s="9"/>
      <c r="C51" s="255" t="s">
        <v>158</v>
      </c>
      <c r="D51" s="256"/>
      <c r="E51" s="256"/>
      <c r="F51" s="257" t="s">
        <v>7</v>
      </c>
      <c r="G51" s="257"/>
      <c r="H51" s="257"/>
      <c r="I51" s="257"/>
      <c r="J51" s="257"/>
      <c r="K51" s="257"/>
      <c r="L51" s="257"/>
      <c r="M51" s="257"/>
      <c r="N51" s="257"/>
      <c r="O51" s="257"/>
      <c r="P51" s="257"/>
      <c r="Q51" s="257"/>
      <c r="R51" s="34"/>
    </row>
    <row r="52" spans="2:18" ht="15" customHeight="1">
      <c r="B52" s="9"/>
      <c r="C52" s="255"/>
      <c r="D52" s="256"/>
      <c r="E52" s="256"/>
      <c r="F52" s="257"/>
      <c r="G52" s="257"/>
      <c r="H52" s="257"/>
      <c r="I52" s="257"/>
      <c r="J52" s="257"/>
      <c r="K52" s="257"/>
      <c r="L52" s="257"/>
      <c r="M52" s="257"/>
      <c r="N52" s="257"/>
      <c r="O52" s="257"/>
      <c r="P52" s="257"/>
      <c r="Q52" s="257"/>
      <c r="R52" s="34"/>
    </row>
    <row r="53" spans="2:18" ht="15" customHeight="1">
      <c r="B53" s="9"/>
      <c r="C53" s="255" t="s">
        <v>159</v>
      </c>
      <c r="D53" s="256"/>
      <c r="E53" s="256"/>
      <c r="F53" s="257" t="s">
        <v>50</v>
      </c>
      <c r="G53" s="257"/>
      <c r="H53" s="257"/>
      <c r="I53" s="257"/>
      <c r="J53" s="257"/>
      <c r="K53" s="257"/>
      <c r="L53" s="257"/>
      <c r="M53" s="257"/>
      <c r="N53" s="257"/>
      <c r="O53" s="257"/>
      <c r="P53" s="257"/>
      <c r="Q53" s="257"/>
      <c r="R53" s="34"/>
    </row>
    <row r="54" spans="2:18" ht="15" customHeight="1">
      <c r="B54" s="9"/>
      <c r="C54" s="255"/>
      <c r="D54" s="256"/>
      <c r="E54" s="256"/>
      <c r="F54" s="257"/>
      <c r="G54" s="257"/>
      <c r="H54" s="257"/>
      <c r="I54" s="257"/>
      <c r="J54" s="257"/>
      <c r="K54" s="257"/>
      <c r="L54" s="257"/>
      <c r="M54" s="257"/>
      <c r="N54" s="257"/>
      <c r="O54" s="257"/>
      <c r="P54" s="257"/>
      <c r="Q54" s="257"/>
      <c r="R54" s="34"/>
    </row>
    <row r="55" spans="2:18" ht="15" customHeight="1">
      <c r="B55" s="9"/>
      <c r="C55" s="255" t="s">
        <v>160</v>
      </c>
      <c r="D55" s="256"/>
      <c r="E55" s="256"/>
      <c r="F55" s="258" t="str">
        <f>IF(C8="HN",VLOOKUP(F8,Data!$D$2:$L$18,4,FALSE),IF(C8="HCM",VLOOKUP(F8,Data!$D$2:$L$18,5,FALSE)))</f>
        <v>07/04/2023</v>
      </c>
      <c r="G55" s="259"/>
      <c r="H55" s="259"/>
      <c r="I55" s="259"/>
      <c r="J55" s="259"/>
      <c r="K55" s="259"/>
      <c r="L55" s="259"/>
      <c r="M55" s="259"/>
      <c r="N55" s="259"/>
      <c r="O55" s="259"/>
      <c r="P55" s="259"/>
      <c r="Q55" s="260"/>
      <c r="R55" s="34"/>
    </row>
    <row r="56" spans="2:18" ht="15" customHeight="1">
      <c r="B56" s="9"/>
      <c r="C56" s="255"/>
      <c r="D56" s="256"/>
      <c r="E56" s="256"/>
      <c r="F56" s="261"/>
      <c r="G56" s="262"/>
      <c r="H56" s="262"/>
      <c r="I56" s="262"/>
      <c r="J56" s="262"/>
      <c r="K56" s="262"/>
      <c r="L56" s="262"/>
      <c r="M56" s="262"/>
      <c r="N56" s="262"/>
      <c r="O56" s="262"/>
      <c r="P56" s="262"/>
      <c r="Q56" s="263"/>
      <c r="R56" s="34"/>
    </row>
    <row r="57" spans="2:18" ht="33" customHeight="1">
      <c r="B57" s="9"/>
      <c r="C57" s="264" t="s">
        <v>161</v>
      </c>
      <c r="D57" s="265"/>
      <c r="E57" s="265"/>
      <c r="F57" s="268"/>
      <c r="G57" s="269"/>
      <c r="H57" s="269"/>
      <c r="I57" s="269"/>
      <c r="J57" s="269"/>
      <c r="K57" s="269"/>
      <c r="L57" s="269"/>
      <c r="M57" s="269"/>
      <c r="N57" s="269"/>
      <c r="O57" s="269"/>
      <c r="P57" s="269"/>
      <c r="Q57" s="270"/>
      <c r="R57" s="96"/>
    </row>
    <row r="58" spans="2:18" ht="40.5" customHeight="1">
      <c r="B58" s="9"/>
      <c r="C58" s="266"/>
      <c r="D58" s="267"/>
      <c r="E58" s="267"/>
      <c r="F58" s="271"/>
      <c r="G58" s="272"/>
      <c r="H58" s="272"/>
      <c r="I58" s="272"/>
      <c r="J58" s="272"/>
      <c r="K58" s="272"/>
      <c r="L58" s="272"/>
      <c r="M58" s="272"/>
      <c r="N58" s="272"/>
      <c r="O58" s="272"/>
      <c r="P58" s="272"/>
      <c r="Q58" s="273"/>
      <c r="R58" s="96"/>
    </row>
    <row r="59" spans="2:18" ht="6" customHeight="1">
      <c r="B59" s="9"/>
      <c r="C59" s="1"/>
      <c r="D59" s="1"/>
      <c r="E59" s="1"/>
      <c r="F59" s="1"/>
      <c r="G59" s="1"/>
      <c r="H59" s="1"/>
      <c r="I59" s="1"/>
      <c r="J59" s="1"/>
      <c r="K59" s="1"/>
      <c r="L59" s="1"/>
      <c r="M59" s="1"/>
      <c r="N59" s="1"/>
      <c r="O59" s="1"/>
      <c r="P59" s="1"/>
      <c r="Q59" s="1"/>
      <c r="R59" s="7"/>
    </row>
    <row r="60" spans="2:18" ht="21">
      <c r="B60" s="178" t="s">
        <v>168</v>
      </c>
      <c r="C60" s="10"/>
      <c r="D60" s="10"/>
      <c r="E60" s="10"/>
      <c r="F60" s="1"/>
      <c r="G60" s="1"/>
      <c r="H60" s="1"/>
      <c r="I60" s="1"/>
      <c r="J60" s="1"/>
      <c r="K60" s="1"/>
      <c r="L60" s="1"/>
      <c r="M60" s="1"/>
      <c r="N60" s="1"/>
      <c r="O60" s="1"/>
      <c r="P60" s="1"/>
      <c r="Q60" s="1"/>
      <c r="R60" s="7"/>
    </row>
    <row r="61" spans="2:18" ht="17.25" customHeight="1">
      <c r="B61" s="11"/>
      <c r="C61" s="276" t="str">
        <f>VLOOKUP(C8,Data!$B$28:$C$31,2,FALSE)</f>
        <v>Địa điểm tổ chức Hội thảo sẽ được thông báo trước ngày hội thảo</v>
      </c>
      <c r="D61" s="276"/>
      <c r="E61" s="276"/>
      <c r="F61" s="276"/>
      <c r="G61" s="276"/>
      <c r="H61" s="276"/>
      <c r="I61" s="276"/>
      <c r="J61" s="276"/>
      <c r="K61" s="276"/>
      <c r="L61" s="276"/>
      <c r="M61" s="276"/>
      <c r="N61" s="1"/>
      <c r="O61" s="1"/>
      <c r="P61" s="1"/>
      <c r="Q61" s="1"/>
      <c r="R61" s="7"/>
    </row>
    <row r="62" spans="2:18" ht="16.5" customHeight="1">
      <c r="B62" s="11"/>
      <c r="C62" s="180" t="s">
        <v>116</v>
      </c>
      <c r="D62" s="180"/>
      <c r="E62" s="180"/>
      <c r="F62" s="180"/>
      <c r="G62" s="180"/>
      <c r="H62" s="180"/>
      <c r="I62" s="180"/>
      <c r="J62" s="180"/>
      <c r="K62" s="180"/>
      <c r="L62" s="180"/>
      <c r="M62" s="180"/>
      <c r="N62" s="1"/>
      <c r="O62" s="1"/>
      <c r="P62" s="1"/>
      <c r="Q62" s="1"/>
      <c r="R62" s="7"/>
    </row>
    <row r="63" spans="2:18" ht="24" customHeight="1">
      <c r="B63" s="9"/>
      <c r="C63" s="277" t="s">
        <v>209</v>
      </c>
      <c r="D63" s="278"/>
      <c r="E63" s="278"/>
      <c r="F63" s="278"/>
      <c r="G63" s="278"/>
      <c r="H63" s="278"/>
      <c r="I63" s="278"/>
      <c r="J63" s="278"/>
      <c r="K63" s="278"/>
      <c r="L63" s="278"/>
      <c r="M63" s="278"/>
      <c r="N63" s="278"/>
      <c r="O63" s="278"/>
      <c r="P63" s="278"/>
      <c r="Q63" s="279"/>
      <c r="R63" s="7"/>
    </row>
    <row r="64" spans="1:18" s="42" customFormat="1" ht="150" customHeight="1">
      <c r="A64" s="6"/>
      <c r="B64" s="40"/>
      <c r="C64" s="252" t="s">
        <v>218</v>
      </c>
      <c r="D64" s="253"/>
      <c r="E64" s="253"/>
      <c r="F64" s="253"/>
      <c r="G64" s="253"/>
      <c r="H64" s="253"/>
      <c r="I64" s="253"/>
      <c r="J64" s="253"/>
      <c r="K64" s="253"/>
      <c r="L64" s="253"/>
      <c r="M64" s="253"/>
      <c r="N64" s="253"/>
      <c r="O64" s="253"/>
      <c r="P64" s="253"/>
      <c r="Q64" s="254"/>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M24:Q24"/>
    <mergeCell ref="C51:E52"/>
    <mergeCell ref="F51:Q52"/>
    <mergeCell ref="C61:M61"/>
    <mergeCell ref="C63:Q63"/>
    <mergeCell ref="J26:Q27"/>
    <mergeCell ref="J28:Q40"/>
    <mergeCell ref="C42:Q42"/>
    <mergeCell ref="C43:Q46"/>
    <mergeCell ref="C49:E50"/>
    <mergeCell ref="C64:Q64"/>
    <mergeCell ref="C53:E54"/>
    <mergeCell ref="F53:Q54"/>
    <mergeCell ref="C55:E56"/>
    <mergeCell ref="F55:Q56"/>
    <mergeCell ref="C57:E58"/>
    <mergeCell ref="F57:Q58"/>
    <mergeCell ref="F49:Q50"/>
    <mergeCell ref="C26:C27"/>
    <mergeCell ref="D26:D27"/>
    <mergeCell ref="E26:E27"/>
    <mergeCell ref="F26:F27"/>
    <mergeCell ref="G26:G27"/>
    <mergeCell ref="H26:I26"/>
    <mergeCell ref="C19:E20"/>
    <mergeCell ref="F19:H19"/>
    <mergeCell ref="J19:Q19"/>
    <mergeCell ref="F20:H20"/>
    <mergeCell ref="J20:Q20"/>
    <mergeCell ref="C21:Q21"/>
    <mergeCell ref="F13:Q13"/>
    <mergeCell ref="C17:E18"/>
    <mergeCell ref="F17:H17"/>
    <mergeCell ref="J17:Q17"/>
    <mergeCell ref="F18:H18"/>
    <mergeCell ref="J18:Q18"/>
    <mergeCell ref="C8:E9"/>
    <mergeCell ref="F8:J9"/>
    <mergeCell ref="K8:Q9"/>
    <mergeCell ref="C13:E14"/>
    <mergeCell ref="F14:Q14"/>
    <mergeCell ref="C15:E16"/>
    <mergeCell ref="F15:H15"/>
    <mergeCell ref="I15:I16"/>
    <mergeCell ref="J15:Q16"/>
    <mergeCell ref="F16:H16"/>
    <mergeCell ref="C24:K24"/>
    <mergeCell ref="B2:R2"/>
    <mergeCell ref="B3:R3"/>
    <mergeCell ref="B4:R4"/>
    <mergeCell ref="C6:E6"/>
    <mergeCell ref="F6:J6"/>
    <mergeCell ref="K6:Q6"/>
    <mergeCell ref="C7:E7"/>
    <mergeCell ref="F7:J7"/>
    <mergeCell ref="K7:Q7"/>
  </mergeCells>
  <dataValidations count="3">
    <dataValidation type="list" allowBlank="1" showInputMessage="1" showErrorMessage="1" sqref="D28:D39">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19" sqref="Y19"/>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0" t="s">
        <v>39</v>
      </c>
      <c r="D4" s="300"/>
      <c r="E4" s="300"/>
      <c r="F4" s="300"/>
      <c r="G4" s="300"/>
      <c r="H4" s="300"/>
    </row>
    <row r="6" spans="2:8" ht="23.25">
      <c r="B6" s="301" t="s">
        <v>12</v>
      </c>
      <c r="C6" s="301"/>
      <c r="D6" s="301"/>
      <c r="E6" s="301"/>
      <c r="F6" s="301"/>
      <c r="G6" s="301"/>
      <c r="H6" s="301"/>
    </row>
    <row r="7" spans="2:8" ht="20.25" customHeight="1">
      <c r="B7" s="57" t="s">
        <v>137</v>
      </c>
      <c r="C7" s="57"/>
      <c r="D7" s="57"/>
      <c r="E7" s="54" t="str">
        <f>'Registration form (HCM)'!K8</f>
        <v>14&amp;15/03/2023</v>
      </c>
      <c r="F7" s="57"/>
      <c r="G7" s="57"/>
      <c r="H7" s="57"/>
    </row>
    <row r="8" ht="8.25" customHeight="1"/>
    <row r="9" spans="2:9" ht="27" customHeight="1">
      <c r="B9" s="302" t="s">
        <v>26</v>
      </c>
      <c r="C9" s="302"/>
      <c r="D9" s="303">
        <f>'Registration form (HCM)'!F14</f>
        <v>0</v>
      </c>
      <c r="E9" s="304"/>
      <c r="F9" s="304"/>
      <c r="G9" s="304"/>
      <c r="H9" s="304"/>
      <c r="I9" s="304"/>
    </row>
    <row r="10" spans="2:9" ht="28.5" customHeight="1">
      <c r="B10" s="302" t="s">
        <v>27</v>
      </c>
      <c r="C10" s="302"/>
      <c r="D10" s="304">
        <f>'Registration form (HCM)'!F16</f>
        <v>0</v>
      </c>
      <c r="E10" s="304"/>
      <c r="F10" s="304"/>
      <c r="G10" s="304"/>
      <c r="H10" s="304"/>
      <c r="I10" s="304"/>
    </row>
    <row r="11" spans="2:9" ht="21" customHeight="1">
      <c r="B11" s="305" t="s">
        <v>28</v>
      </c>
      <c r="C11" s="305"/>
      <c r="D11" s="303">
        <f>'Registration form (HCM)'!J15</f>
        <v>0</v>
      </c>
      <c r="E11" s="304"/>
      <c r="F11" s="304"/>
      <c r="G11" s="304"/>
      <c r="H11" s="304"/>
      <c r="I11" s="304"/>
    </row>
    <row r="12" spans="2:5" ht="23.25" customHeight="1">
      <c r="B12" s="55" t="s">
        <v>49</v>
      </c>
      <c r="C12" s="55"/>
      <c r="D12" s="55"/>
      <c r="E12" s="53" t="s">
        <v>18</v>
      </c>
    </row>
    <row r="13" spans="2:12" ht="15">
      <c r="B13" s="55" t="s">
        <v>138</v>
      </c>
      <c r="C13" s="55"/>
      <c r="D13" s="54"/>
      <c r="G13" s="348" t="str">
        <f>'Registration form (HCM)'!K8</f>
        <v>14&amp;15/03/2023</v>
      </c>
      <c r="H13" s="348"/>
      <c r="I13" s="348"/>
      <c r="J13" s="348"/>
      <c r="K13" s="348"/>
      <c r="L13" s="348"/>
    </row>
    <row r="14" spans="2:6" ht="15">
      <c r="B14" s="56" t="s">
        <v>139</v>
      </c>
      <c r="C14" s="56"/>
      <c r="D14" s="57"/>
      <c r="F14" s="57" t="str">
        <f>'Registration form (HCM)'!K8</f>
        <v>14&amp;15/03/2023</v>
      </c>
    </row>
    <row r="16" spans="2:24" ht="25.5" customHeight="1">
      <c r="B16" s="306" t="s">
        <v>13</v>
      </c>
      <c r="C16" s="306" t="s">
        <v>23</v>
      </c>
      <c r="D16" s="306"/>
      <c r="E16" s="306"/>
      <c r="F16" s="306" t="s">
        <v>22</v>
      </c>
      <c r="G16" s="306" t="s">
        <v>19</v>
      </c>
      <c r="H16" s="306" t="s">
        <v>20</v>
      </c>
      <c r="K16" s="99"/>
      <c r="L16" s="64"/>
      <c r="M16" s="64"/>
      <c r="N16" s="64"/>
      <c r="O16" s="64"/>
      <c r="P16" s="65">
        <v>4</v>
      </c>
      <c r="Q16" s="65">
        <v>5</v>
      </c>
      <c r="R16" s="65">
        <v>6</v>
      </c>
      <c r="S16" s="66">
        <v>7</v>
      </c>
      <c r="T16" s="66">
        <v>8</v>
      </c>
      <c r="U16" s="66">
        <v>9</v>
      </c>
      <c r="V16" s="67">
        <v>10</v>
      </c>
      <c r="W16" s="67">
        <v>11</v>
      </c>
      <c r="X16" s="67">
        <v>12</v>
      </c>
    </row>
    <row r="17" spans="2:24" ht="39.75" customHeight="1">
      <c r="B17" s="307"/>
      <c r="C17" s="306"/>
      <c r="D17" s="306"/>
      <c r="E17" s="306"/>
      <c r="F17" s="306"/>
      <c r="G17" s="306"/>
      <c r="H17" s="306"/>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10" t="str">
        <f>'Registration form (HCM)'!F8</f>
        <v>Tăng cường khả năng giao tiếp / コミュニケーション力強化講座</v>
      </c>
      <c r="D18" s="311"/>
      <c r="E18" s="312"/>
      <c r="F18" s="59">
        <f>'Registration form (HCM)'!C40</f>
        <v>0</v>
      </c>
      <c r="G18" s="101">
        <v>4350000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3" t="s">
        <v>24</v>
      </c>
      <c r="D19" s="314"/>
      <c r="E19" s="314"/>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5" t="s">
        <v>21</v>
      </c>
      <c r="D20" s="315"/>
      <c r="E20" s="315"/>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6" t="s">
        <v>25</v>
      </c>
      <c r="C22" s="316"/>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7" t="s">
        <v>17</v>
      </c>
      <c r="C23" s="317"/>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87" t="str">
        <f>'Registration form (HCM)'!F55</f>
        <v>10/03/2023</v>
      </c>
      <c r="G25" s="54"/>
      <c r="H25" s="54"/>
    </row>
    <row r="26" spans="2:8" ht="15">
      <c r="B26" s="57" t="s">
        <v>31</v>
      </c>
      <c r="C26" s="57"/>
      <c r="D26" s="57"/>
      <c r="E26" s="172" t="str">
        <f>F25</f>
        <v>10/03/2023</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52</v>
      </c>
    </row>
    <row r="31" ht="9.75" customHeight="1"/>
    <row r="32" spans="2:8" ht="15">
      <c r="B32" s="318" t="s">
        <v>140</v>
      </c>
      <c r="C32" s="318"/>
      <c r="D32" s="318"/>
      <c r="E32" s="318"/>
      <c r="F32" s="318"/>
      <c r="G32" s="318"/>
      <c r="H32" s="318"/>
    </row>
    <row r="33" spans="2:8" ht="15">
      <c r="B33" s="308" t="s">
        <v>142</v>
      </c>
      <c r="C33" s="308"/>
      <c r="D33" s="308"/>
      <c r="E33" s="308"/>
      <c r="F33" s="308"/>
      <c r="G33" s="308"/>
      <c r="H33" s="308"/>
    </row>
    <row r="35" spans="6:8" ht="15">
      <c r="F35" s="309" t="s">
        <v>16</v>
      </c>
      <c r="G35" s="309"/>
      <c r="H35" s="309"/>
    </row>
    <row r="36" spans="5:9" ht="14.25">
      <c r="E36" s="309" t="s">
        <v>51</v>
      </c>
      <c r="F36" s="309"/>
      <c r="G36" s="309"/>
      <c r="H36" s="309"/>
      <c r="I36" s="309"/>
    </row>
    <row r="37" spans="6:8" ht="15">
      <c r="F37" s="300" t="s">
        <v>41</v>
      </c>
      <c r="G37" s="300"/>
      <c r="H37" s="300"/>
    </row>
    <row r="39" ht="12.75"/>
    <row r="40" ht="12.75"/>
    <row r="41" ht="12.75"/>
    <row r="42" ht="12.75"/>
    <row r="43" ht="12.75"/>
    <row r="44" ht="12.75"/>
    <row r="45" ht="12.75"/>
  </sheetData>
  <sheetProtection/>
  <mergeCells count="24">
    <mergeCell ref="C4:H4"/>
    <mergeCell ref="B6:H6"/>
    <mergeCell ref="B9:C9"/>
    <mergeCell ref="D9:I9"/>
    <mergeCell ref="B10:C10"/>
    <mergeCell ref="D10:I10"/>
    <mergeCell ref="B11:C11"/>
    <mergeCell ref="D11:I11"/>
    <mergeCell ref="B16:B17"/>
    <mergeCell ref="C16:E17"/>
    <mergeCell ref="F16:F17"/>
    <mergeCell ref="G16:G17"/>
    <mergeCell ref="H16:H17"/>
    <mergeCell ref="G13:L13"/>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dimension ref="B2:N68"/>
  <sheetViews>
    <sheetView zoomScalePageLayoutView="0" workbookViewId="0" topLeftCell="A1">
      <selection activeCell="D14" sqref="D14"/>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147</v>
      </c>
      <c r="C2" s="115"/>
      <c r="D2" s="113"/>
    </row>
    <row r="3" spans="2:4" ht="12.75">
      <c r="B3" s="135"/>
      <c r="C3" s="115"/>
      <c r="D3" s="113"/>
    </row>
    <row r="4" spans="2:4" ht="12.75" customHeight="1">
      <c r="B4" s="319" t="s">
        <v>115</v>
      </c>
      <c r="C4" s="319"/>
      <c r="D4" s="115"/>
    </row>
    <row r="5" spans="2:4" ht="12.75" customHeight="1">
      <c r="B5" s="319" t="s">
        <v>82</v>
      </c>
      <c r="C5" s="319"/>
      <c r="D5" s="115"/>
    </row>
    <row r="6" spans="2:4" ht="12.75">
      <c r="B6" s="118"/>
      <c r="C6" s="113"/>
      <c r="D6" s="113"/>
    </row>
    <row r="7" spans="2:4" ht="12.75" customHeight="1">
      <c r="B7" s="119" t="s">
        <v>98</v>
      </c>
      <c r="C7" s="123" t="str">
        <f>'Registration form (HCM)'!C40&amp;" người"</f>
        <v>0 người</v>
      </c>
      <c r="D7" s="113"/>
    </row>
    <row r="8" spans="2:4" ht="12.75" customHeight="1">
      <c r="B8" s="119"/>
      <c r="C8" s="123"/>
      <c r="D8" s="113"/>
    </row>
    <row r="9" spans="2:4" ht="12.75" customHeight="1">
      <c r="B9" s="320">
        <f>IF('Registration form (HCM)'!E28&lt;&gt;0,"- "&amp;'Registration form (HCM)'!D28&amp;"."&amp;'Registration form (HCM)'!E28,"")</f>
      </c>
      <c r="C9" s="320"/>
      <c r="D9" s="113"/>
    </row>
    <row r="10" spans="2:4" ht="12.75" customHeight="1">
      <c r="B10" s="320">
        <f>IF('Registration form (HCM)'!E29&lt;&gt;0,"- "&amp;'Registration form (HCM)'!D29&amp;"."&amp;'Registration form (HCM)'!E29,"")</f>
      </c>
      <c r="C10" s="320"/>
      <c r="D10" s="113"/>
    </row>
    <row r="11" spans="2:4" ht="12.75" customHeight="1">
      <c r="B11" s="320">
        <f>IF('Registration form (HCM)'!E30&lt;&gt;0,"- "&amp;'Registration form (HCM)'!D30&amp;"."&amp;'Registration form (HCM)'!E30,"")</f>
      </c>
      <c r="C11" s="320"/>
      <c r="D11" s="113"/>
    </row>
    <row r="12" spans="2:4" ht="12.75" customHeight="1">
      <c r="B12" s="320">
        <f>IF('Registration form (HCM)'!E31&lt;&gt;0,"- "&amp;'Registration form (HCM)'!D31&amp;"."&amp;'Registration form (HCM)'!E31,"")</f>
      </c>
      <c r="C12" s="320"/>
      <c r="D12" s="113"/>
    </row>
    <row r="13" spans="2:4" ht="12.75" customHeight="1">
      <c r="B13" s="320">
        <f>IF('Registration form (HCM)'!E32&lt;&gt;0,"- "&amp;'Registration form (HCM)'!D32&amp;"."&amp;'Registration form (HCM)'!E32,"")</f>
      </c>
      <c r="C13" s="320"/>
      <c r="D13" s="113"/>
    </row>
    <row r="14" spans="2:4" ht="12.75" customHeight="1">
      <c r="B14" s="320">
        <f>IF('Registration form (HCM)'!E33&lt;&gt;0,"- "&amp;'Registration form (HCM)'!D33&amp;"."&amp;'Registration form (HCM)'!E33,"")</f>
      </c>
      <c r="C14" s="320"/>
      <c r="D14" s="113"/>
    </row>
    <row r="15" spans="2:4" ht="12.75" customHeight="1">
      <c r="B15" s="320">
        <f>IF('Registration form (HCM)'!E34&lt;&gt;0,"- "&amp;'Registration form (HCM)'!D34&amp;"."&amp;'Registration form (HCM)'!E34,"")</f>
      </c>
      <c r="C15" s="320"/>
      <c r="D15" s="113"/>
    </row>
    <row r="16" spans="2:4" ht="12.75" customHeight="1">
      <c r="B16" s="320">
        <f>IF('Registration form (HCM)'!E35&lt;&gt;0,"- "&amp;'Registration form (HCM)'!D35&amp;"."&amp;'Registration form (HCM)'!E35,"")</f>
      </c>
      <c r="C16" s="320"/>
      <c r="D16" s="113"/>
    </row>
    <row r="17" spans="2:4" ht="13.5" customHeight="1">
      <c r="B17" s="320">
        <f>IF('Registration form (HCM)'!E36&lt;&gt;0,"- "&amp;'Registration form (HCM)'!D36&amp;"."&amp;'Registration form (HCM)'!E36,"")</f>
      </c>
      <c r="C17" s="320"/>
      <c r="D17" s="113"/>
    </row>
    <row r="18" spans="2:4" ht="13.5" customHeight="1">
      <c r="B18" s="320">
        <f>IF('Registration form (HCM)'!E37&lt;&gt;0,"- "&amp;'Registration form (HCM)'!D37&amp;"."&amp;'Registration form (HCM)'!E37,"")</f>
      </c>
      <c r="C18" s="320"/>
      <c r="D18" s="113"/>
    </row>
    <row r="19" spans="2:4" ht="13.5" customHeight="1">
      <c r="B19" s="320">
        <f>IF('Registration form (HCM)'!E38&lt;&gt;0,"- "&amp;'Registration form (HCM)'!D38&amp;"."&amp;'Registration form (HCM)'!E38,"")</f>
      </c>
      <c r="C19" s="320"/>
      <c r="D19" s="113"/>
    </row>
    <row r="20" spans="2:4" ht="12.75" customHeight="1">
      <c r="B20" s="320">
        <f>IF('Registration form (HCM)'!E39&lt;&gt;0,"- "&amp;'Registration form (HCM)'!D39&amp;"."&amp;'Registration form (HCM)'!E39,"")</f>
      </c>
      <c r="C20" s="320"/>
      <c r="D20" s="113"/>
    </row>
    <row r="21" spans="2:4" ht="12.75" customHeight="1">
      <c r="B21" s="154"/>
      <c r="C21" s="154"/>
      <c r="D21" s="113"/>
    </row>
    <row r="22" spans="2:4" ht="12.75" customHeight="1">
      <c r="B22" s="119" t="s">
        <v>83</v>
      </c>
      <c r="C22" s="118" t="str">
        <f>TEXT('Payment Request Offline (HCM)'!G18,"#,##0")&amp;"VND  x  "&amp;'Payment Request Offline (HCM)'!F18&amp;"pax  +  10%VAT =  "&amp;TEXT('Payment Request Offline (HCM)'!H20,"#,##0")&amp;"VND"</f>
        <v>4,700,000VND  x  0pax  +  10%VAT =  0VND</v>
      </c>
      <c r="D22" s="113"/>
    </row>
    <row r="23" spans="2:4" ht="12.75" customHeight="1">
      <c r="B23" s="113"/>
      <c r="C23" s="163"/>
      <c r="D23" s="113"/>
    </row>
    <row r="24" spans="2:4" ht="12.75" customHeight="1">
      <c r="B24" s="113"/>
      <c r="C24" s="113"/>
      <c r="D24" s="113"/>
    </row>
    <row r="25" spans="2:4" ht="12.75" customHeight="1">
      <c r="B25" s="322" t="s">
        <v>84</v>
      </c>
      <c r="C25" s="322"/>
      <c r="D25" s="113"/>
    </row>
    <row r="26" spans="2:4" ht="12.75" customHeight="1">
      <c r="B26" s="115"/>
      <c r="C26" s="113"/>
      <c r="D26" s="113"/>
    </row>
    <row r="27" spans="2:4" ht="12.75" customHeight="1">
      <c r="B27" s="115"/>
      <c r="C27" s="113"/>
      <c r="D27" s="113"/>
    </row>
    <row r="28" spans="2:8" ht="12.75" customHeight="1">
      <c r="B28" s="140" t="s">
        <v>99</v>
      </c>
      <c r="C28" s="169">
        <f>'Registration form (HCM)'!F14</f>
        <v>0</v>
      </c>
      <c r="D28" s="168"/>
      <c r="E28" s="168"/>
      <c r="F28" s="168"/>
      <c r="G28" s="168"/>
      <c r="H28" s="168"/>
    </row>
    <row r="29" spans="2:8" ht="12.75" customHeight="1">
      <c r="B29" s="140" t="s">
        <v>100</v>
      </c>
      <c r="C29" s="118">
        <f>'Registration form (HCM)'!F16</f>
        <v>0</v>
      </c>
      <c r="D29" s="168"/>
      <c r="E29" s="168"/>
      <c r="F29" s="168"/>
      <c r="G29" s="168"/>
      <c r="H29" s="168"/>
    </row>
    <row r="30" spans="2:4" ht="12.75" customHeight="1">
      <c r="B30" s="140" t="s">
        <v>102</v>
      </c>
      <c r="C30" s="169">
        <f>'Registration form (HCM)'!J15</f>
        <v>0</v>
      </c>
      <c r="D30" s="113"/>
    </row>
    <row r="31" spans="2:4" ht="12.75" customHeight="1">
      <c r="B31" s="115"/>
      <c r="C31" s="118"/>
      <c r="D31" s="113"/>
    </row>
    <row r="32" spans="2:6" ht="12.75" customHeight="1">
      <c r="B32" s="323" t="str">
        <f>IF('Registration form (HCM)'!F57&lt;&gt;"","- Thanh toán: Như thông tin trong phiếu đăng kí thời hạn thanh toán là ngày: "&amp;'Registration form (HCM)'!F57,"- Thanh toán: Như thông tin trong phiếu đăng kí thời hạn thanh toán mặc định là ngày: "&amp;'Registration form (HCM)'!F55)</f>
        <v>- Thanh toán: Như thông tin trong phiếu đăng kí thời hạn thanh toán mặc định là ngày: 10/03/2023</v>
      </c>
      <c r="C32" s="323"/>
      <c r="D32" s="151"/>
      <c r="E32" s="151"/>
      <c r="F32" s="151"/>
    </row>
    <row r="33" spans="2:4" ht="30.75" customHeight="1">
      <c r="B33" s="324" t="s">
        <v>114</v>
      </c>
      <c r="C33" s="324"/>
      <c r="D33" s="113"/>
    </row>
    <row r="34" spans="2:4" ht="12.75" customHeight="1">
      <c r="B34" s="323" t="s">
        <v>124</v>
      </c>
      <c r="C34" s="323"/>
      <c r="D34" s="113"/>
    </row>
    <row r="35" spans="2:4" ht="12.75" customHeight="1">
      <c r="B35" s="113"/>
      <c r="C35" s="113"/>
      <c r="D35" s="113"/>
    </row>
    <row r="36" spans="2:4" ht="12.75" customHeight="1">
      <c r="B36" s="321" t="s">
        <v>85</v>
      </c>
      <c r="C36" s="321"/>
      <c r="D36" s="113"/>
    </row>
    <row r="37" spans="2:14" ht="12.75" customHeight="1">
      <c r="B37" s="115"/>
      <c r="C37" s="113"/>
      <c r="D37" s="115"/>
      <c r="E37" s="115"/>
      <c r="F37" s="115"/>
      <c r="G37" s="115"/>
      <c r="H37" s="115"/>
      <c r="I37" s="115"/>
      <c r="J37" s="115"/>
      <c r="K37" s="115"/>
      <c r="L37" s="115"/>
      <c r="M37" s="115"/>
      <c r="N37" s="115"/>
    </row>
    <row r="38" spans="2:12" ht="24.75" customHeight="1">
      <c r="B38" s="319" t="s">
        <v>113</v>
      </c>
      <c r="C38" s="319"/>
      <c r="D38" s="115"/>
      <c r="E38" s="115"/>
      <c r="F38" s="115"/>
      <c r="G38" s="115"/>
      <c r="H38" s="115"/>
      <c r="I38" s="115"/>
      <c r="J38" s="115"/>
      <c r="K38" s="115"/>
      <c r="L38" s="115"/>
    </row>
    <row r="39" spans="2:4" ht="27" customHeight="1">
      <c r="B39" s="319" t="s">
        <v>112</v>
      </c>
      <c r="C39" s="319"/>
      <c r="D39" s="113"/>
    </row>
    <row r="40" spans="2:4" ht="12.75" customHeight="1">
      <c r="B40" s="113"/>
      <c r="C40" s="113"/>
      <c r="D40" s="113"/>
    </row>
    <row r="41" spans="2:4" ht="12.75" customHeight="1">
      <c r="B41" s="113" t="s">
        <v>93</v>
      </c>
      <c r="C41" s="113"/>
      <c r="D41" s="113"/>
    </row>
    <row r="42" spans="2:4" ht="12.75" customHeight="1">
      <c r="B42" s="113" t="s">
        <v>94</v>
      </c>
      <c r="C42" s="113"/>
      <c r="D42" s="113"/>
    </row>
    <row r="43" spans="2:4" ht="12.75" customHeight="1">
      <c r="B43" s="113" t="s">
        <v>95</v>
      </c>
      <c r="C43" s="113"/>
      <c r="D43" s="113"/>
    </row>
    <row r="44" spans="2:4" ht="12.75" customHeight="1">
      <c r="B44" s="113"/>
      <c r="C44" s="113"/>
      <c r="D44" s="113"/>
    </row>
    <row r="45" spans="2:4" ht="12.75" customHeight="1">
      <c r="B45" s="117" t="s">
        <v>96</v>
      </c>
      <c r="C45" s="113" t="s">
        <v>212</v>
      </c>
      <c r="D45" s="113"/>
    </row>
    <row r="46" spans="2:4" ht="12.75" customHeight="1">
      <c r="B46" s="113"/>
      <c r="C46" s="113"/>
      <c r="D46" s="113"/>
    </row>
    <row r="47" spans="2:4" ht="12.75" customHeight="1">
      <c r="B47" s="117" t="s">
        <v>86</v>
      </c>
      <c r="C47" s="113"/>
      <c r="D47" s="113"/>
    </row>
    <row r="48" spans="2:4" ht="12.75" customHeight="1">
      <c r="B48" s="117"/>
      <c r="C48" s="113"/>
      <c r="D48" s="113"/>
    </row>
    <row r="49" spans="2:4" ht="12.75" customHeight="1">
      <c r="B49" s="116" t="str">
        <f>"- Ngày: "&amp;'Registration form (HCM)'!K8</f>
        <v>- Ngày: 14&amp;15/03/2023</v>
      </c>
      <c r="C49" s="113"/>
      <c r="D49" s="113"/>
    </row>
    <row r="50" spans="2:4" ht="12.75" customHeight="1">
      <c r="B50" s="116" t="s">
        <v>87</v>
      </c>
      <c r="C50" s="113"/>
      <c r="D50" s="113"/>
    </row>
    <row r="51" spans="2:4" ht="12.75" customHeight="1">
      <c r="B51" s="113" t="s">
        <v>136</v>
      </c>
      <c r="C51" s="113"/>
      <c r="D51" s="113"/>
    </row>
    <row r="52" spans="2:4" ht="12.75" customHeight="1">
      <c r="B52" s="113" t="s">
        <v>135</v>
      </c>
      <c r="C52" s="113"/>
      <c r="D52" s="113"/>
    </row>
    <row r="53" spans="2:4" ht="12.75" customHeight="1">
      <c r="B53" s="113"/>
      <c r="C53" s="113"/>
      <c r="D53" s="113"/>
    </row>
    <row r="54" spans="2:4" ht="12.75" customHeight="1">
      <c r="B54" s="113" t="s">
        <v>97</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101</v>
      </c>
      <c r="C58" s="113"/>
      <c r="D58" s="113"/>
    </row>
    <row r="59" spans="2:4" ht="12.75" customHeight="1">
      <c r="B59" s="113"/>
      <c r="C59" s="113"/>
      <c r="D59" s="113"/>
    </row>
    <row r="60" spans="2:4" ht="12.75" customHeight="1">
      <c r="B60" s="113" t="s">
        <v>88</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B2:N68"/>
  <sheetViews>
    <sheetView zoomScalePageLayoutView="0" workbookViewId="0" topLeftCell="A1">
      <selection activeCell="D23" sqref="D23"/>
    </sheetView>
  </sheetViews>
  <sheetFormatPr defaultColWidth="9.140625" defaultRowHeight="12.75"/>
  <cols>
    <col min="2" max="2" width="19.140625" style="0" customWidth="1"/>
    <col min="3" max="3" width="88.421875" style="0" customWidth="1"/>
    <col min="4" max="4" width="30.8515625" style="0" customWidth="1"/>
  </cols>
  <sheetData>
    <row r="2" spans="2:4" ht="12.75">
      <c r="B2" s="135" t="s">
        <v>81</v>
      </c>
      <c r="C2" s="115"/>
      <c r="D2" s="113"/>
    </row>
    <row r="3" spans="2:4" ht="12.75">
      <c r="B3" s="135"/>
      <c r="C3" s="115"/>
      <c r="D3" s="113"/>
    </row>
    <row r="4" spans="2:4" ht="12.75" customHeight="1">
      <c r="B4" s="319" t="s">
        <v>115</v>
      </c>
      <c r="C4" s="319"/>
      <c r="D4" s="115"/>
    </row>
    <row r="5" spans="2:4" ht="12.75" customHeight="1">
      <c r="B5" s="319" t="s">
        <v>152</v>
      </c>
      <c r="C5" s="319"/>
      <c r="D5" s="115"/>
    </row>
    <row r="6" spans="2:4" ht="12.75">
      <c r="B6" s="118"/>
      <c r="C6" s="113"/>
      <c r="D6" s="113"/>
    </row>
    <row r="7" spans="2:4" ht="12.75" customHeight="1">
      <c r="B7" s="119" t="s">
        <v>98</v>
      </c>
      <c r="C7" s="123" t="str">
        <f>'Registration form (HCM)'!C40&amp;" người"</f>
        <v>0 người</v>
      </c>
      <c r="D7" s="113"/>
    </row>
    <row r="8" spans="2:4" ht="12.75" customHeight="1">
      <c r="B8" s="119"/>
      <c r="C8" s="123"/>
      <c r="D8" s="113"/>
    </row>
    <row r="9" spans="2:4" ht="12.75" customHeight="1">
      <c r="B9" s="320">
        <f>IF('Registration form (HCM)'!E28&lt;&gt;0,"- "&amp;'Registration form (HCM)'!D28&amp;"."&amp;'Registration form (HCM)'!E28,"")</f>
      </c>
      <c r="C9" s="320"/>
      <c r="D9" s="113"/>
    </row>
    <row r="10" spans="2:4" ht="12.75" customHeight="1">
      <c r="B10" s="320">
        <f>IF('Registration form (HCM)'!E29&lt;&gt;0,"- "&amp;'Registration form (HCM)'!D29&amp;"."&amp;'Registration form (HCM)'!E29,"")</f>
      </c>
      <c r="C10" s="320"/>
      <c r="D10" s="113"/>
    </row>
    <row r="11" spans="2:4" ht="12.75" customHeight="1">
      <c r="B11" s="320">
        <f>IF('Registration form (HCM)'!E30&lt;&gt;0,"- "&amp;'Registration form (HCM)'!D30&amp;"."&amp;'Registration form (HCM)'!E30,"")</f>
      </c>
      <c r="C11" s="320"/>
      <c r="D11" s="113"/>
    </row>
    <row r="12" spans="2:4" ht="12.75" customHeight="1">
      <c r="B12" s="320">
        <f>IF('Registration form (HCM)'!E31&lt;&gt;0,"- "&amp;'Registration form (HCM)'!D31&amp;"."&amp;'Registration form (HCM)'!E31,"")</f>
      </c>
      <c r="C12" s="320"/>
      <c r="D12" s="113"/>
    </row>
    <row r="13" spans="2:4" ht="12.75" customHeight="1">
      <c r="B13" s="320">
        <f>IF('Registration form (HCM)'!E32&lt;&gt;0,"- "&amp;'Registration form (HCM)'!D32&amp;"."&amp;'Registration form (HCM)'!E32,"")</f>
      </c>
      <c r="C13" s="320"/>
      <c r="D13" s="113"/>
    </row>
    <row r="14" spans="2:4" ht="12.75" customHeight="1">
      <c r="B14" s="320">
        <f>IF('Registration form (HCM)'!E33&lt;&gt;0,"- "&amp;'Registration form (HCM)'!D33&amp;"."&amp;'Registration form (HCM)'!E33,"")</f>
      </c>
      <c r="C14" s="320"/>
      <c r="D14" s="113"/>
    </row>
    <row r="15" spans="2:4" ht="12.75" customHeight="1">
      <c r="B15" s="320">
        <f>IF('Registration form (HCM)'!E34&lt;&gt;0,"- "&amp;'Registration form (HCM)'!D34&amp;"."&amp;'Registration form (HCM)'!E34,"")</f>
      </c>
      <c r="C15" s="320"/>
      <c r="D15" s="113"/>
    </row>
    <row r="16" spans="2:4" ht="12.75" customHeight="1">
      <c r="B16" s="320">
        <f>IF('Registration form (HCM)'!E35&lt;&gt;0,"- "&amp;'Registration form (HCM)'!D35&amp;"."&amp;'Registration form (HCM)'!E35,"")</f>
      </c>
      <c r="C16" s="320"/>
      <c r="D16" s="113"/>
    </row>
    <row r="17" spans="2:4" ht="13.5" customHeight="1">
      <c r="B17" s="320">
        <f>IF('Registration form (HCM)'!E36&lt;&gt;0,"- "&amp;'Registration form (HCM)'!D36&amp;"."&amp;'Registration form (HCM)'!E36,"")</f>
      </c>
      <c r="C17" s="320"/>
      <c r="D17" s="113"/>
    </row>
    <row r="18" spans="2:4" ht="13.5" customHeight="1">
      <c r="B18" s="320">
        <f>IF('Registration form (HCM)'!E37&lt;&gt;0,"- "&amp;'Registration form (HCM)'!D37&amp;"."&amp;'Registration form (HCM)'!E37,"")</f>
      </c>
      <c r="C18" s="320"/>
      <c r="D18" s="113"/>
    </row>
    <row r="19" spans="2:4" ht="13.5" customHeight="1">
      <c r="B19" s="320">
        <f>IF('Registration form (HCM)'!E38&lt;&gt;0,"- "&amp;'Registration form (HCM)'!D38&amp;"."&amp;'Registration form (HCM)'!E38,"")</f>
      </c>
      <c r="C19" s="320"/>
      <c r="D19" s="113"/>
    </row>
    <row r="20" spans="2:4" ht="12.75" customHeight="1">
      <c r="B20" s="320">
        <f>IF('Registration form (HCM)'!E39&lt;&gt;0,"- "&amp;'Registration form (HCM)'!D39&amp;"."&amp;'Registration form (HCM)'!E39,"")</f>
      </c>
      <c r="C20" s="320"/>
      <c r="D20" s="113"/>
    </row>
    <row r="21" spans="2:4" ht="12.75" customHeight="1">
      <c r="B21" s="154"/>
      <c r="C21" s="154"/>
      <c r="D21" s="113"/>
    </row>
    <row r="22" spans="2:4" ht="12.75" customHeight="1">
      <c r="B22" s="119" t="s">
        <v>83</v>
      </c>
      <c r="C22" s="118" t="str">
        <f>TEXT('Payment Request Online (HCM)'!G18,"#,##0")&amp;"VND  x  "&amp;'Payment Request Online (HCM)'!F18&amp;"pax  +  10%VAT =  "&amp;TEXT('Payment Request Online (HCM)'!H20,"#,##0")&amp;"VND"</f>
        <v>4,350,000VND  x  0pax  +  10%VAT =  0VND</v>
      </c>
      <c r="D22" s="113"/>
    </row>
    <row r="23" spans="2:4" ht="12.75" customHeight="1">
      <c r="B23" s="113"/>
      <c r="C23" s="163"/>
      <c r="D23" s="113"/>
    </row>
    <row r="24" spans="2:4" ht="12.75" customHeight="1">
      <c r="B24" s="113"/>
      <c r="C24" s="113"/>
      <c r="D24" s="113"/>
    </row>
    <row r="25" spans="2:4" ht="12.75" customHeight="1">
      <c r="B25" s="322" t="s">
        <v>84</v>
      </c>
      <c r="C25" s="322"/>
      <c r="D25" s="113"/>
    </row>
    <row r="26" spans="2:4" ht="12.75" customHeight="1">
      <c r="B26" s="115"/>
      <c r="C26" s="113"/>
      <c r="D26" s="113"/>
    </row>
    <row r="27" spans="2:4" ht="12.75" customHeight="1">
      <c r="B27" s="115"/>
      <c r="C27" s="113"/>
      <c r="D27" s="113"/>
    </row>
    <row r="28" spans="2:4" ht="12.75" customHeight="1">
      <c r="B28" s="140" t="s">
        <v>99</v>
      </c>
      <c r="C28" s="169">
        <f>'Registration form (HCM)'!F14</f>
        <v>0</v>
      </c>
      <c r="D28" s="113"/>
    </row>
    <row r="29" spans="2:4" ht="12.75" customHeight="1">
      <c r="B29" s="140" t="s">
        <v>100</v>
      </c>
      <c r="C29" s="118">
        <f>'Registration form (HCM)'!F16</f>
        <v>0</v>
      </c>
      <c r="D29" s="113"/>
    </row>
    <row r="30" spans="2:4" ht="12.75" customHeight="1">
      <c r="B30" s="140" t="s">
        <v>102</v>
      </c>
      <c r="C30" s="169">
        <f>'Registration form (HCM)'!J15</f>
        <v>0</v>
      </c>
      <c r="D30" s="113"/>
    </row>
    <row r="31" spans="2:4" ht="12.75" customHeight="1">
      <c r="B31" s="115"/>
      <c r="C31" s="113"/>
      <c r="D31" s="113"/>
    </row>
    <row r="32" spans="2:6" ht="12.75" customHeight="1">
      <c r="B32" s="323" t="str">
        <f>IF('Payment Request Online (HCM)'!F25&lt;&gt;"","- Thanh toán: Như thông tin trong phiếu đăng kí thời hạn thanh toán là ngày: "&amp;'Payment Request Online (HCM)'!F25,"- Thanh toán: Như thông tin trong phiếu đăng kí thời hạn thanh toán mặc định là ngày: "&amp;'Payment Request Online (HCM)'!F25)</f>
        <v>- Thanh toán: Như thông tin trong phiếu đăng kí thời hạn thanh toán là ngày: 10/03/2023</v>
      </c>
      <c r="C32" s="323"/>
      <c r="D32" s="151"/>
      <c r="E32" s="151"/>
      <c r="F32" s="151"/>
    </row>
    <row r="33" spans="2:4" ht="30.75" customHeight="1">
      <c r="B33" s="324" t="s">
        <v>114</v>
      </c>
      <c r="C33" s="324"/>
      <c r="D33" s="113"/>
    </row>
    <row r="34" spans="2:4" ht="12.75" customHeight="1">
      <c r="B34" s="323" t="s">
        <v>124</v>
      </c>
      <c r="C34" s="323"/>
      <c r="D34" s="113"/>
    </row>
    <row r="35" spans="2:4" ht="12.75" customHeight="1">
      <c r="B35" s="113"/>
      <c r="C35" s="113"/>
      <c r="D35" s="113"/>
    </row>
    <row r="36" spans="2:4" ht="12.75" customHeight="1">
      <c r="B36" s="321" t="s">
        <v>85</v>
      </c>
      <c r="C36" s="321"/>
      <c r="D36" s="113"/>
    </row>
    <row r="37" spans="2:14" ht="12.75" customHeight="1">
      <c r="B37" s="115"/>
      <c r="C37" s="113"/>
      <c r="D37" s="115"/>
      <c r="E37" s="115"/>
      <c r="F37" s="115"/>
      <c r="G37" s="115"/>
      <c r="H37" s="115"/>
      <c r="I37" s="115"/>
      <c r="J37" s="115"/>
      <c r="K37" s="115"/>
      <c r="L37" s="115"/>
      <c r="M37" s="115"/>
      <c r="N37" s="115"/>
    </row>
    <row r="38" spans="2:12" ht="24.75" customHeight="1">
      <c r="B38" s="319" t="s">
        <v>113</v>
      </c>
      <c r="C38" s="319"/>
      <c r="D38" s="115"/>
      <c r="E38" s="115"/>
      <c r="F38" s="115"/>
      <c r="G38" s="115"/>
      <c r="H38" s="115"/>
      <c r="I38" s="115"/>
      <c r="J38" s="115"/>
      <c r="K38" s="115"/>
      <c r="L38" s="115"/>
    </row>
    <row r="39" spans="2:4" ht="27" customHeight="1">
      <c r="B39" s="319" t="s">
        <v>134</v>
      </c>
      <c r="C39" s="319"/>
      <c r="D39" s="113"/>
    </row>
    <row r="40" spans="2:4" ht="12.75" customHeight="1">
      <c r="B40" s="113"/>
      <c r="C40" s="113"/>
      <c r="D40" s="113"/>
    </row>
    <row r="41" spans="2:4" ht="12.75" customHeight="1">
      <c r="B41" s="113" t="s">
        <v>93</v>
      </c>
      <c r="C41" s="113"/>
      <c r="D41" s="113"/>
    </row>
    <row r="42" spans="2:4" ht="12.75" customHeight="1">
      <c r="B42" s="113" t="s">
        <v>94</v>
      </c>
      <c r="C42" s="113"/>
      <c r="D42" s="113"/>
    </row>
    <row r="43" spans="2:4" ht="12.75" customHeight="1">
      <c r="B43" s="113" t="s">
        <v>95</v>
      </c>
      <c r="C43" s="113"/>
      <c r="D43" s="113"/>
    </row>
    <row r="44" spans="2:4" ht="12.75" customHeight="1">
      <c r="B44" s="113"/>
      <c r="C44" s="113"/>
      <c r="D44" s="113"/>
    </row>
    <row r="45" spans="2:4" ht="12.75" customHeight="1">
      <c r="B45" s="117" t="s">
        <v>149</v>
      </c>
      <c r="C45" s="113" t="s">
        <v>150</v>
      </c>
      <c r="D45" s="113"/>
    </row>
    <row r="46" spans="2:4" ht="12.75" customHeight="1">
      <c r="B46" s="113"/>
      <c r="C46" s="113"/>
      <c r="D46" s="113"/>
    </row>
    <row r="47" spans="2:4" ht="12.75" customHeight="1">
      <c r="B47" s="117" t="s">
        <v>86</v>
      </c>
      <c r="C47" s="113"/>
      <c r="D47" s="113"/>
    </row>
    <row r="48" spans="2:4" ht="12.75" customHeight="1">
      <c r="B48" s="117"/>
      <c r="C48" s="113"/>
      <c r="D48" s="113"/>
    </row>
    <row r="49" spans="2:4" ht="12.75" customHeight="1">
      <c r="B49" s="116" t="str">
        <f>"- Ngày: "&amp;'Registration form (HCM)'!K8</f>
        <v>- Ngày: 14&amp;15/03/2023</v>
      </c>
      <c r="C49" s="113"/>
      <c r="D49" s="113"/>
    </row>
    <row r="50" spans="2:4" ht="12.75" customHeight="1">
      <c r="B50" s="116" t="s">
        <v>87</v>
      </c>
      <c r="C50" s="113"/>
      <c r="D50" s="113"/>
    </row>
    <row r="51" spans="2:4" ht="12.75" customHeight="1">
      <c r="B51" s="113" t="s">
        <v>136</v>
      </c>
      <c r="C51" s="113"/>
      <c r="D51" s="113"/>
    </row>
    <row r="52" spans="2:4" ht="12.75" customHeight="1">
      <c r="B52" s="113" t="s">
        <v>135</v>
      </c>
      <c r="C52" s="113"/>
      <c r="D52" s="113"/>
    </row>
    <row r="53" spans="2:4" ht="12.75" customHeight="1">
      <c r="B53" s="113"/>
      <c r="C53" s="113"/>
      <c r="D53" s="113"/>
    </row>
    <row r="54" spans="2:4" ht="12.75" customHeight="1">
      <c r="B54" s="113" t="s">
        <v>97</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101</v>
      </c>
      <c r="C58" s="113"/>
      <c r="D58" s="113"/>
    </row>
    <row r="59" spans="2:4" ht="12.75" customHeight="1">
      <c r="B59" s="113"/>
      <c r="C59" s="113"/>
      <c r="D59" s="113"/>
    </row>
    <row r="60" spans="2:4" ht="12.75" customHeight="1">
      <c r="B60" s="113" t="s">
        <v>88</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13:C13"/>
    <mergeCell ref="B14:C14"/>
    <mergeCell ref="B10:C10"/>
    <mergeCell ref="B15:C15"/>
    <mergeCell ref="B11:C11"/>
    <mergeCell ref="B9:C9"/>
    <mergeCell ref="B20:C20"/>
    <mergeCell ref="B12:C12"/>
    <mergeCell ref="B18:C18"/>
    <mergeCell ref="B19:C19"/>
    <mergeCell ref="B33:C33"/>
    <mergeCell ref="B17:C17"/>
    <mergeCell ref="B16:C16"/>
    <mergeCell ref="B39:C39"/>
    <mergeCell ref="B34:C34"/>
    <mergeCell ref="B36:C36"/>
    <mergeCell ref="B25:C25"/>
    <mergeCell ref="B32:C32"/>
    <mergeCell ref="B38:C38"/>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str">
        <f>"LIST OF PARTICIPANTS "&amp;'Registration form (Hanoi)'!F8&amp;'Registration form (Hanoi)'!K8</f>
        <v>LIST OF PARTICIPANTS Tăng cường khả năng giao tiếp / コミュニケーション力強化講座11&amp;12/04/2023</v>
      </c>
      <c r="G1" s="108"/>
      <c r="H1" s="108"/>
      <c r="I1" s="109"/>
      <c r="J1" s="109"/>
      <c r="K1" s="107"/>
      <c r="L1" s="107"/>
      <c r="M1" s="107"/>
      <c r="N1" s="107"/>
      <c r="O1" s="107"/>
      <c r="P1" s="107"/>
      <c r="Q1" s="107"/>
      <c r="R1" s="107"/>
      <c r="S1" s="107"/>
      <c r="T1" s="107"/>
      <c r="U1" s="107"/>
      <c r="V1" s="107"/>
    </row>
    <row r="2" spans="1:22" ht="15.75">
      <c r="A2" s="110"/>
      <c r="B2" s="349" t="s">
        <v>65</v>
      </c>
      <c r="C2" s="349" t="s">
        <v>66</v>
      </c>
      <c r="D2" s="349" t="s">
        <v>67</v>
      </c>
      <c r="E2" s="349" t="s">
        <v>68</v>
      </c>
      <c r="F2" s="352" t="s">
        <v>103</v>
      </c>
      <c r="G2" s="349" t="s">
        <v>69</v>
      </c>
      <c r="H2" s="349" t="s">
        <v>70</v>
      </c>
      <c r="I2" s="352" t="s">
        <v>71</v>
      </c>
      <c r="J2" s="352"/>
      <c r="K2" s="352"/>
      <c r="L2" s="352"/>
      <c r="M2" s="352"/>
      <c r="N2" s="352"/>
      <c r="O2" s="352" t="s">
        <v>72</v>
      </c>
      <c r="P2" s="352"/>
      <c r="Q2" s="352"/>
      <c r="R2" s="356" t="s">
        <v>73</v>
      </c>
      <c r="S2" s="357"/>
      <c r="T2" s="358"/>
      <c r="U2" s="349" t="s">
        <v>110</v>
      </c>
      <c r="V2" s="349" t="s">
        <v>111</v>
      </c>
    </row>
    <row r="3" spans="1:22" ht="15.75">
      <c r="A3" s="110"/>
      <c r="B3" s="350"/>
      <c r="C3" s="350"/>
      <c r="D3" s="350"/>
      <c r="E3" s="350"/>
      <c r="F3" s="352"/>
      <c r="G3" s="351"/>
      <c r="H3" s="350"/>
      <c r="I3" s="349" t="s">
        <v>74</v>
      </c>
      <c r="J3" s="349" t="s">
        <v>75</v>
      </c>
      <c r="K3" s="349" t="s">
        <v>76</v>
      </c>
      <c r="L3" s="349" t="s">
        <v>92</v>
      </c>
      <c r="M3" s="349" t="s">
        <v>77</v>
      </c>
      <c r="N3" s="349" t="s">
        <v>78</v>
      </c>
      <c r="O3" s="349" t="s">
        <v>79</v>
      </c>
      <c r="P3" s="349" t="s">
        <v>78</v>
      </c>
      <c r="Q3" s="349" t="s">
        <v>80</v>
      </c>
      <c r="R3" s="349" t="s">
        <v>79</v>
      </c>
      <c r="S3" s="349" t="s">
        <v>78</v>
      </c>
      <c r="T3" s="349" t="s">
        <v>80</v>
      </c>
      <c r="U3" s="350"/>
      <c r="V3" s="350"/>
    </row>
    <row r="4" spans="1:22" ht="15.75">
      <c r="A4" s="105"/>
      <c r="B4" s="351"/>
      <c r="C4" s="351"/>
      <c r="D4" s="351"/>
      <c r="E4" s="351"/>
      <c r="F4" s="111">
        <f>SUM(F5:F56)</f>
        <v>0</v>
      </c>
      <c r="G4" s="111">
        <f>SUM(G5:G59)</f>
        <v>0</v>
      </c>
      <c r="H4" s="351"/>
      <c r="I4" s="351"/>
      <c r="J4" s="351"/>
      <c r="K4" s="351"/>
      <c r="L4" s="351"/>
      <c r="M4" s="351"/>
      <c r="N4" s="351"/>
      <c r="O4" s="351"/>
      <c r="P4" s="351"/>
      <c r="Q4" s="351"/>
      <c r="R4" s="351"/>
      <c r="S4" s="351"/>
      <c r="T4" s="351"/>
      <c r="U4" s="351"/>
      <c r="V4" s="351"/>
    </row>
    <row r="5" spans="1:22" s="113" customFormat="1" ht="15.75" customHeight="1">
      <c r="A5" s="112">
        <v>1</v>
      </c>
      <c r="B5" s="143">
        <f>'Registration form (Hanoi)'!F14</f>
        <v>0</v>
      </c>
      <c r="C5" s="146"/>
      <c r="D5" s="136">
        <f>'Registration form (Hanoi)'!F16</f>
        <v>0</v>
      </c>
      <c r="E5" s="155">
        <f>'Registration form (Hanoi)'!J15</f>
        <v>0</v>
      </c>
      <c r="F5" s="136">
        <f>'Payment Request Offline (Hanoi)'!F18</f>
        <v>0</v>
      </c>
      <c r="G5" s="136">
        <f>F5-ROUNDDOWN(F5/3,0)</f>
        <v>0</v>
      </c>
      <c r="H5" s="353"/>
      <c r="I5" s="156">
        <f>'Registration form (Hanoi)'!D28</f>
        <v>0</v>
      </c>
      <c r="J5" s="134">
        <f>'Registration form (Hanoi)'!E28</f>
        <v>0</v>
      </c>
      <c r="K5" s="134">
        <f>'Registration form (Hanoi)'!F28</f>
        <v>0</v>
      </c>
      <c r="L5" s="134">
        <f>'Registration form (Hanoi)'!G28</f>
        <v>0</v>
      </c>
      <c r="M5" s="134">
        <f>'Registration form (Hanoi)'!H28</f>
        <v>0</v>
      </c>
      <c r="N5" s="126">
        <f>'Registration form (Hanoi)'!I28</f>
        <v>0</v>
      </c>
      <c r="O5" s="124"/>
      <c r="P5" s="124"/>
      <c r="Q5" s="124"/>
      <c r="R5" s="124">
        <f>'Registration form (Hanoi)'!F18</f>
        <v>0</v>
      </c>
      <c r="S5" s="126">
        <f>'Registration form (Hanoi)'!J17</f>
        <v>0</v>
      </c>
      <c r="T5" s="126">
        <f>'Registration form (Hanoi)'!J18</f>
        <v>0</v>
      </c>
      <c r="U5" s="125">
        <f>'Registration form (Hanoi)'!C43</f>
        <v>0</v>
      </c>
      <c r="V5" s="124">
        <f>'Registration form (Hanoi)'!F57</f>
        <v>0</v>
      </c>
    </row>
    <row r="6" spans="1:22" s="113" customFormat="1" ht="15.75" customHeight="1">
      <c r="A6" s="114">
        <v>2</v>
      </c>
      <c r="B6" s="144"/>
      <c r="C6" s="147"/>
      <c r="D6" s="147"/>
      <c r="E6" s="149"/>
      <c r="F6" s="147"/>
      <c r="G6" s="147"/>
      <c r="H6" s="354"/>
      <c r="I6" s="156">
        <f>'Registration form (Hanoi)'!D29</f>
        <v>0</v>
      </c>
      <c r="J6" s="134">
        <f>'Registration form (Hanoi)'!E29</f>
        <v>0</v>
      </c>
      <c r="K6" s="134">
        <f>'Registration form (Hanoi)'!F29</f>
        <v>0</v>
      </c>
      <c r="L6" s="134">
        <f>'Registration form (Hanoi)'!G29</f>
        <v>0</v>
      </c>
      <c r="M6" s="134">
        <f>'Registration form (Hanoi)'!H29</f>
        <v>0</v>
      </c>
      <c r="N6" s="126">
        <f>'Registration form (Hanoi)'!I29</f>
        <v>0</v>
      </c>
      <c r="O6" s="127"/>
      <c r="P6" s="127"/>
      <c r="Q6" s="127"/>
      <c r="R6" s="127"/>
      <c r="S6" s="127"/>
      <c r="T6" s="127"/>
      <c r="U6" s="127"/>
      <c r="V6" s="127"/>
    </row>
    <row r="7" spans="1:22" s="113" customFormat="1" ht="15.75" customHeight="1">
      <c r="A7" s="114">
        <v>3</v>
      </c>
      <c r="B7" s="144"/>
      <c r="C7" s="147"/>
      <c r="D7" s="147"/>
      <c r="E7" s="149"/>
      <c r="F7" s="147"/>
      <c r="G7" s="147"/>
      <c r="H7" s="354"/>
      <c r="I7" s="156">
        <f>'Registration form (Hanoi)'!D30</f>
        <v>0</v>
      </c>
      <c r="J7" s="134">
        <f>'Registration form (Hanoi)'!E30</f>
        <v>0</v>
      </c>
      <c r="K7" s="134">
        <f>'Registration form (Hanoi)'!F30</f>
        <v>0</v>
      </c>
      <c r="L7" s="134">
        <f>'Registration form (Hanoi)'!G30</f>
        <v>0</v>
      </c>
      <c r="M7" s="134">
        <f>'Registration form (Hanoi)'!H30</f>
        <v>0</v>
      </c>
      <c r="N7" s="126">
        <f>'Registration form (Hanoi)'!I30</f>
        <v>0</v>
      </c>
      <c r="O7" s="127"/>
      <c r="P7" s="127"/>
      <c r="Q7" s="127"/>
      <c r="R7" s="127"/>
      <c r="S7" s="127"/>
      <c r="T7" s="128"/>
      <c r="U7" s="128"/>
      <c r="V7" s="127"/>
    </row>
    <row r="8" spans="1:22" s="113" customFormat="1" ht="15.75" customHeight="1">
      <c r="A8" s="114">
        <v>4</v>
      </c>
      <c r="B8" s="144"/>
      <c r="C8" s="147"/>
      <c r="D8" s="147"/>
      <c r="E8" s="149"/>
      <c r="F8" s="147"/>
      <c r="G8" s="147"/>
      <c r="H8" s="354"/>
      <c r="I8" s="156">
        <f>'Registration form (Hanoi)'!D31</f>
        <v>0</v>
      </c>
      <c r="J8" s="134">
        <f>'Registration form (Hanoi)'!E31</f>
        <v>0</v>
      </c>
      <c r="K8" s="134">
        <f>'Registration form (Hanoi)'!F31</f>
        <v>0</v>
      </c>
      <c r="L8" s="134">
        <f>'Registration form (Hanoi)'!G31</f>
        <v>0</v>
      </c>
      <c r="M8" s="134">
        <f>'Registration form (Hanoi)'!H31</f>
        <v>0</v>
      </c>
      <c r="N8" s="126">
        <f>'Registration form (Hanoi)'!I31</f>
        <v>0</v>
      </c>
      <c r="O8" s="127"/>
      <c r="P8" s="129"/>
      <c r="Q8" s="127"/>
      <c r="R8" s="127"/>
      <c r="S8" s="129"/>
      <c r="T8" s="127"/>
      <c r="U8" s="127"/>
      <c r="V8" s="127"/>
    </row>
    <row r="9" spans="1:22" s="113" customFormat="1" ht="15.75" customHeight="1">
      <c r="A9" s="114">
        <v>5</v>
      </c>
      <c r="B9" s="144"/>
      <c r="C9" s="147"/>
      <c r="D9" s="147"/>
      <c r="E9" s="149"/>
      <c r="F9" s="147"/>
      <c r="G9" s="147"/>
      <c r="H9" s="354"/>
      <c r="I9" s="156">
        <f>'Registration form (Hanoi)'!D32</f>
        <v>0</v>
      </c>
      <c r="J9" s="134">
        <f>'Registration form (Hanoi)'!E32</f>
        <v>0</v>
      </c>
      <c r="K9" s="134">
        <f>'Registration form (Hanoi)'!F32</f>
        <v>0</v>
      </c>
      <c r="L9" s="134">
        <f>'Registration form (Hanoi)'!G32</f>
        <v>0</v>
      </c>
      <c r="M9" s="134">
        <f>'Registration form (Hanoi)'!H32</f>
        <v>0</v>
      </c>
      <c r="N9" s="126">
        <f>'Registration form (Hanoi)'!I32</f>
        <v>0</v>
      </c>
      <c r="O9" s="130"/>
      <c r="P9" s="131"/>
      <c r="Q9" s="132"/>
      <c r="R9" s="130"/>
      <c r="S9" s="131"/>
      <c r="T9" s="132"/>
      <c r="U9" s="132"/>
      <c r="V9" s="130"/>
    </row>
    <row r="10" spans="1:22" s="113" customFormat="1" ht="15.75" customHeight="1">
      <c r="A10" s="114">
        <v>6</v>
      </c>
      <c r="B10" s="144"/>
      <c r="C10" s="147"/>
      <c r="D10" s="147"/>
      <c r="E10" s="149"/>
      <c r="F10" s="147"/>
      <c r="G10" s="147"/>
      <c r="H10" s="354"/>
      <c r="I10" s="156">
        <f>'Registration form (Hanoi)'!D33</f>
        <v>0</v>
      </c>
      <c r="J10" s="134">
        <f>'Registration form (Hanoi)'!E33</f>
        <v>0</v>
      </c>
      <c r="K10" s="134">
        <f>'Registration form (Hanoi)'!F33</f>
        <v>0</v>
      </c>
      <c r="L10" s="134">
        <f>'Registration form (Hanoi)'!G33</f>
        <v>0</v>
      </c>
      <c r="M10" s="134">
        <f>'Registration form (Hanoi)'!H33</f>
        <v>0</v>
      </c>
      <c r="N10" s="126">
        <f>'Registration form (Hanoi)'!I33</f>
        <v>0</v>
      </c>
      <c r="O10" s="130"/>
      <c r="P10" s="131"/>
      <c r="Q10" s="132"/>
      <c r="R10" s="130"/>
      <c r="S10" s="131"/>
      <c r="T10" s="130"/>
      <c r="U10" s="130"/>
      <c r="V10" s="133"/>
    </row>
    <row r="11" spans="1:22" s="113" customFormat="1" ht="15.75" customHeight="1">
      <c r="A11" s="114">
        <v>7</v>
      </c>
      <c r="B11" s="144"/>
      <c r="C11" s="147"/>
      <c r="D11" s="147"/>
      <c r="E11" s="149"/>
      <c r="F11" s="147"/>
      <c r="G11" s="147"/>
      <c r="H11" s="354"/>
      <c r="I11" s="156">
        <f>'Registration form (Hanoi)'!D34</f>
        <v>0</v>
      </c>
      <c r="J11" s="134">
        <f>'Registration form (Hanoi)'!E34</f>
        <v>0</v>
      </c>
      <c r="K11" s="134">
        <f>'Registration form (Hanoi)'!F34</f>
        <v>0</v>
      </c>
      <c r="L11" s="134">
        <f>'Registration form (Hanoi)'!G34</f>
        <v>0</v>
      </c>
      <c r="M11" s="134">
        <f>'Registration form (Hanoi)'!H34</f>
        <v>0</v>
      </c>
      <c r="N11" s="126">
        <f>'Registration form (Hanoi)'!I34</f>
        <v>0</v>
      </c>
      <c r="O11" s="130"/>
      <c r="P11" s="131"/>
      <c r="Q11" s="132"/>
      <c r="R11" s="130"/>
      <c r="S11" s="131"/>
      <c r="T11" s="130"/>
      <c r="U11" s="130"/>
      <c r="V11" s="133"/>
    </row>
    <row r="12" spans="1:22" s="113" customFormat="1" ht="15.75" customHeight="1">
      <c r="A12" s="114">
        <v>8</v>
      </c>
      <c r="B12" s="144"/>
      <c r="C12" s="147"/>
      <c r="D12" s="147"/>
      <c r="E12" s="149"/>
      <c r="F12" s="147"/>
      <c r="G12" s="147"/>
      <c r="H12" s="354"/>
      <c r="I12" s="156">
        <f>'Registration form (Hanoi)'!D35</f>
        <v>0</v>
      </c>
      <c r="J12" s="134">
        <f>'Registration form (Hanoi)'!E35</f>
        <v>0</v>
      </c>
      <c r="K12" s="134">
        <f>'Registration form (Hanoi)'!F35</f>
        <v>0</v>
      </c>
      <c r="L12" s="134">
        <f>'Registration form (Hanoi)'!G35</f>
        <v>0</v>
      </c>
      <c r="M12" s="134">
        <f>'Registration form (Hanoi)'!H35</f>
        <v>0</v>
      </c>
      <c r="N12" s="126">
        <f>'Registration form (Hanoi)'!I35</f>
        <v>0</v>
      </c>
      <c r="O12" s="130"/>
      <c r="P12" s="131"/>
      <c r="Q12" s="132"/>
      <c r="R12" s="130"/>
      <c r="S12" s="131"/>
      <c r="T12" s="130"/>
      <c r="U12" s="130"/>
      <c r="V12" s="130"/>
    </row>
    <row r="13" spans="1:22" s="113" customFormat="1" ht="15.75" customHeight="1">
      <c r="A13" s="114">
        <v>9</v>
      </c>
      <c r="B13" s="144"/>
      <c r="C13" s="147"/>
      <c r="D13" s="147"/>
      <c r="E13" s="149"/>
      <c r="F13" s="147"/>
      <c r="G13" s="147"/>
      <c r="H13" s="354"/>
      <c r="I13" s="156">
        <f>'Registration form (Hanoi)'!D36</f>
        <v>0</v>
      </c>
      <c r="J13" s="134">
        <f>'Registration form (Hanoi)'!E36</f>
        <v>0</v>
      </c>
      <c r="K13" s="134">
        <f>'Registration form (Hanoi)'!F36</f>
        <v>0</v>
      </c>
      <c r="L13" s="134">
        <f>'Registration form (Hanoi)'!G36</f>
        <v>0</v>
      </c>
      <c r="M13" s="134">
        <f>'Registration form (Hanoi)'!H36</f>
        <v>0</v>
      </c>
      <c r="N13" s="126">
        <f>'Registration form (Hanoi)'!I36</f>
        <v>0</v>
      </c>
      <c r="O13" s="130"/>
      <c r="P13" s="131"/>
      <c r="Q13" s="132"/>
      <c r="R13" s="130"/>
      <c r="S13" s="131"/>
      <c r="T13" s="130"/>
      <c r="U13" s="130"/>
      <c r="V13" s="130"/>
    </row>
    <row r="14" spans="1:22" s="113" customFormat="1" ht="15.75" customHeight="1">
      <c r="A14" s="114">
        <v>10</v>
      </c>
      <c r="B14" s="144"/>
      <c r="C14" s="147"/>
      <c r="D14" s="147"/>
      <c r="E14" s="149"/>
      <c r="F14" s="147"/>
      <c r="G14" s="147"/>
      <c r="H14" s="354"/>
      <c r="I14" s="156">
        <f>'Registration form (Hanoi)'!D37</f>
        <v>0</v>
      </c>
      <c r="J14" s="134">
        <f>'Registration form (Hanoi)'!E37</f>
        <v>0</v>
      </c>
      <c r="K14" s="134">
        <f>'Registration form (Hanoi)'!F37</f>
        <v>0</v>
      </c>
      <c r="L14" s="134">
        <f>'Registration form (Hanoi)'!G37</f>
        <v>0</v>
      </c>
      <c r="M14" s="134">
        <f>'Registration form (Hanoi)'!H37</f>
        <v>0</v>
      </c>
      <c r="N14" s="126">
        <f>'Registration form (Hanoi)'!I37</f>
        <v>0</v>
      </c>
      <c r="O14" s="130"/>
      <c r="P14" s="131"/>
      <c r="Q14" s="132"/>
      <c r="R14" s="130"/>
      <c r="S14" s="131"/>
      <c r="T14" s="130"/>
      <c r="U14" s="130"/>
      <c r="V14" s="130"/>
    </row>
    <row r="15" spans="1:22" s="113" customFormat="1" ht="15.75" customHeight="1">
      <c r="A15" s="114">
        <v>11</v>
      </c>
      <c r="B15" s="144"/>
      <c r="C15" s="147"/>
      <c r="D15" s="147"/>
      <c r="E15" s="149"/>
      <c r="F15" s="147"/>
      <c r="G15" s="147"/>
      <c r="H15" s="354"/>
      <c r="I15" s="156">
        <f>'Registration form (Hanoi)'!D38</f>
        <v>0</v>
      </c>
      <c r="J15" s="134">
        <f>'Registration form (Hanoi)'!E38</f>
        <v>0</v>
      </c>
      <c r="K15" s="134">
        <f>'Registration form (Hanoi)'!F38</f>
        <v>0</v>
      </c>
      <c r="L15" s="134">
        <f>'Registration form (Hanoi)'!G38</f>
        <v>0</v>
      </c>
      <c r="M15" s="134">
        <f>'Registration form (Hanoi)'!H38</f>
        <v>0</v>
      </c>
      <c r="N15" s="126">
        <f>'Registration form (Hanoi)'!I38</f>
        <v>0</v>
      </c>
      <c r="O15" s="130"/>
      <c r="P15" s="131"/>
      <c r="Q15" s="132"/>
      <c r="R15" s="130"/>
      <c r="S15" s="131"/>
      <c r="T15" s="130"/>
      <c r="U15" s="130"/>
      <c r="V15" s="130"/>
    </row>
    <row r="16" spans="1:22" s="113" customFormat="1" ht="15.75" customHeight="1">
      <c r="A16" s="114">
        <v>12</v>
      </c>
      <c r="B16" s="145"/>
      <c r="C16" s="148"/>
      <c r="D16" s="148"/>
      <c r="E16" s="150"/>
      <c r="F16" s="148"/>
      <c r="G16" s="148"/>
      <c r="H16" s="355"/>
      <c r="I16" s="156">
        <f>'Registration form (Hanoi)'!D39</f>
        <v>0</v>
      </c>
      <c r="J16" s="134">
        <f>'Registration form (Hanoi)'!E39</f>
        <v>0</v>
      </c>
      <c r="K16" s="134">
        <f>'Registration form (Hanoi)'!F39</f>
        <v>0</v>
      </c>
      <c r="L16" s="134">
        <f>'Registration form (Hanoi)'!G39</f>
        <v>0</v>
      </c>
      <c r="M16" s="134">
        <f>'Registration form (Hanoi)'!H39</f>
        <v>0</v>
      </c>
      <c r="N16" s="126">
        <f>'Registration form (Hanoi)'!I39</f>
        <v>0</v>
      </c>
      <c r="O16" s="130"/>
      <c r="P16" s="131"/>
      <c r="Q16" s="132"/>
      <c r="R16" s="130"/>
      <c r="S16" s="131"/>
      <c r="T16" s="130"/>
      <c r="U16" s="130"/>
      <c r="V16" s="130"/>
    </row>
  </sheetData>
  <sheetProtection/>
  <mergeCells count="25">
    <mergeCell ref="U2:U4"/>
    <mergeCell ref="Q3:Q4"/>
    <mergeCell ref="R3:R4"/>
    <mergeCell ref="S3:S4"/>
    <mergeCell ref="T3:T4"/>
    <mergeCell ref="H5:H16"/>
    <mergeCell ref="O2:Q2"/>
    <mergeCell ref="R2:T2"/>
    <mergeCell ref="H2:H4"/>
    <mergeCell ref="V2:V4"/>
    <mergeCell ref="I3:I4"/>
    <mergeCell ref="J3:J4"/>
    <mergeCell ref="K3:K4"/>
    <mergeCell ref="M3:M4"/>
    <mergeCell ref="N3:N4"/>
    <mergeCell ref="O3:O4"/>
    <mergeCell ref="P3:P4"/>
    <mergeCell ref="L3:L4"/>
    <mergeCell ref="I2:N2"/>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e">
        <f>"LIST OF PARTICIPANTS "&amp;#REF!&amp;#REF!</f>
        <v>#REF!</v>
      </c>
      <c r="G1" s="108"/>
      <c r="H1" s="108"/>
      <c r="I1" s="109"/>
      <c r="J1" s="109"/>
      <c r="K1" s="107"/>
      <c r="L1" s="107"/>
      <c r="M1" s="107"/>
      <c r="N1" s="107"/>
      <c r="O1" s="107"/>
      <c r="P1" s="107"/>
      <c r="Q1" s="107"/>
      <c r="R1" s="107"/>
      <c r="S1" s="107"/>
      <c r="T1" s="107"/>
      <c r="U1" s="107"/>
      <c r="V1" s="107"/>
    </row>
    <row r="2" spans="1:22" ht="15.75">
      <c r="A2" s="110"/>
      <c r="B2" s="349" t="s">
        <v>65</v>
      </c>
      <c r="C2" s="349" t="s">
        <v>66</v>
      </c>
      <c r="D2" s="349" t="s">
        <v>67</v>
      </c>
      <c r="E2" s="349" t="s">
        <v>68</v>
      </c>
      <c r="F2" s="352" t="s">
        <v>103</v>
      </c>
      <c r="G2" s="349" t="s">
        <v>69</v>
      </c>
      <c r="H2" s="349" t="s">
        <v>70</v>
      </c>
      <c r="I2" s="352" t="s">
        <v>71</v>
      </c>
      <c r="J2" s="352"/>
      <c r="K2" s="352"/>
      <c r="L2" s="352"/>
      <c r="M2" s="352"/>
      <c r="N2" s="352"/>
      <c r="O2" s="352" t="s">
        <v>72</v>
      </c>
      <c r="P2" s="352"/>
      <c r="Q2" s="352"/>
      <c r="R2" s="356" t="s">
        <v>73</v>
      </c>
      <c r="S2" s="357"/>
      <c r="T2" s="358"/>
      <c r="U2" s="349" t="s">
        <v>110</v>
      </c>
      <c r="V2" s="349" t="s">
        <v>111</v>
      </c>
    </row>
    <row r="3" spans="1:22" ht="15.75">
      <c r="A3" s="110"/>
      <c r="B3" s="350"/>
      <c r="C3" s="350"/>
      <c r="D3" s="350"/>
      <c r="E3" s="350"/>
      <c r="F3" s="352"/>
      <c r="G3" s="351"/>
      <c r="H3" s="350"/>
      <c r="I3" s="349" t="s">
        <v>74</v>
      </c>
      <c r="J3" s="349" t="s">
        <v>75</v>
      </c>
      <c r="K3" s="349" t="s">
        <v>76</v>
      </c>
      <c r="L3" s="349" t="s">
        <v>92</v>
      </c>
      <c r="M3" s="349" t="s">
        <v>77</v>
      </c>
      <c r="N3" s="349" t="s">
        <v>78</v>
      </c>
      <c r="O3" s="349" t="s">
        <v>79</v>
      </c>
      <c r="P3" s="349" t="s">
        <v>78</v>
      </c>
      <c r="Q3" s="349" t="s">
        <v>80</v>
      </c>
      <c r="R3" s="349" t="s">
        <v>79</v>
      </c>
      <c r="S3" s="349" t="s">
        <v>78</v>
      </c>
      <c r="T3" s="349" t="s">
        <v>80</v>
      </c>
      <c r="U3" s="350"/>
      <c r="V3" s="350"/>
    </row>
    <row r="4" spans="1:22" ht="15.75">
      <c r="A4" s="105"/>
      <c r="B4" s="351"/>
      <c r="C4" s="351"/>
      <c r="D4" s="351"/>
      <c r="E4" s="351"/>
      <c r="F4" s="162">
        <f>SUM(F5:F56)</f>
        <v>0</v>
      </c>
      <c r="G4" s="162">
        <f>SUM(G5:G59)</f>
        <v>0</v>
      </c>
      <c r="H4" s="351"/>
      <c r="I4" s="351"/>
      <c r="J4" s="351"/>
      <c r="K4" s="351"/>
      <c r="L4" s="351"/>
      <c r="M4" s="351"/>
      <c r="N4" s="351"/>
      <c r="O4" s="351"/>
      <c r="P4" s="351"/>
      <c r="Q4" s="351"/>
      <c r="R4" s="351"/>
      <c r="S4" s="351"/>
      <c r="T4" s="351"/>
      <c r="U4" s="351"/>
      <c r="V4" s="351"/>
    </row>
    <row r="5" spans="1:22" s="113" customFormat="1" ht="15.75" customHeight="1">
      <c r="A5" s="112">
        <v>1</v>
      </c>
      <c r="B5" s="143" t="e">
        <f>#REF!</f>
        <v>#REF!</v>
      </c>
      <c r="C5" s="146"/>
      <c r="D5" s="136" t="e">
        <f>#REF!</f>
        <v>#REF!</v>
      </c>
      <c r="E5" s="155" t="e">
        <f>#REF!</f>
        <v>#REF!</v>
      </c>
      <c r="F5" s="136">
        <f>'Payment Request Offline (HCM)'!F18</f>
        <v>0</v>
      </c>
      <c r="G5" s="136">
        <f>F5-ROUNDDOWN(F5/3,0)</f>
        <v>0</v>
      </c>
      <c r="H5" s="353"/>
      <c r="I5" s="156" t="e">
        <f>#REF!</f>
        <v>#REF!</v>
      </c>
      <c r="J5" s="134" t="e">
        <f>#REF!</f>
        <v>#REF!</v>
      </c>
      <c r="K5" s="134" t="e">
        <f>#REF!</f>
        <v>#REF!</v>
      </c>
      <c r="L5" s="134" t="e">
        <f>#REF!</f>
        <v>#REF!</v>
      </c>
      <c r="M5" s="134" t="e">
        <f>#REF!</f>
        <v>#REF!</v>
      </c>
      <c r="N5" s="126" t="e">
        <f>#REF!</f>
        <v>#REF!</v>
      </c>
      <c r="O5" s="124"/>
      <c r="P5" s="124"/>
      <c r="Q5" s="124"/>
      <c r="R5" s="124" t="e">
        <f>#REF!</f>
        <v>#REF!</v>
      </c>
      <c r="S5" s="126" t="e">
        <f>#REF!</f>
        <v>#REF!</v>
      </c>
      <c r="T5" s="126" t="e">
        <f>#REF!</f>
        <v>#REF!</v>
      </c>
      <c r="U5" s="125" t="e">
        <f>#REF!</f>
        <v>#REF!</v>
      </c>
      <c r="V5" s="124" t="e">
        <f>#REF!</f>
        <v>#REF!</v>
      </c>
    </row>
    <row r="6" spans="1:22" s="113" customFormat="1" ht="15.75" customHeight="1">
      <c r="A6" s="114">
        <v>2</v>
      </c>
      <c r="B6" s="144"/>
      <c r="C6" s="147"/>
      <c r="D6" s="147"/>
      <c r="E6" s="149"/>
      <c r="F6" s="147"/>
      <c r="G6" s="147"/>
      <c r="H6" s="354"/>
      <c r="I6" s="156" t="e">
        <f>#REF!</f>
        <v>#REF!</v>
      </c>
      <c r="J6" s="134" t="e">
        <f>#REF!</f>
        <v>#REF!</v>
      </c>
      <c r="K6" s="134" t="e">
        <f>#REF!</f>
        <v>#REF!</v>
      </c>
      <c r="L6" s="134" t="e">
        <f>#REF!</f>
        <v>#REF!</v>
      </c>
      <c r="M6" s="134" t="e">
        <f>#REF!</f>
        <v>#REF!</v>
      </c>
      <c r="N6" s="126" t="e">
        <f>#REF!</f>
        <v>#REF!</v>
      </c>
      <c r="O6" s="127"/>
      <c r="P6" s="127"/>
      <c r="Q6" s="127"/>
      <c r="R6" s="127"/>
      <c r="S6" s="127"/>
      <c r="T6" s="127"/>
      <c r="U6" s="127"/>
      <c r="V6" s="127"/>
    </row>
    <row r="7" spans="1:22" s="113" customFormat="1" ht="15.75" customHeight="1">
      <c r="A7" s="114">
        <v>3</v>
      </c>
      <c r="B7" s="144"/>
      <c r="C7" s="147"/>
      <c r="D7" s="147"/>
      <c r="E7" s="149"/>
      <c r="F7" s="147"/>
      <c r="G7" s="147"/>
      <c r="H7" s="354"/>
      <c r="I7" s="156" t="e">
        <f>#REF!</f>
        <v>#REF!</v>
      </c>
      <c r="J7" s="134" t="e">
        <f>#REF!</f>
        <v>#REF!</v>
      </c>
      <c r="K7" s="134" t="e">
        <f>#REF!</f>
        <v>#REF!</v>
      </c>
      <c r="L7" s="134" t="e">
        <f>#REF!</f>
        <v>#REF!</v>
      </c>
      <c r="M7" s="134" t="e">
        <f>#REF!</f>
        <v>#REF!</v>
      </c>
      <c r="N7" s="126" t="e">
        <f>#REF!</f>
        <v>#REF!</v>
      </c>
      <c r="O7" s="127"/>
      <c r="P7" s="127"/>
      <c r="Q7" s="127"/>
      <c r="R7" s="127"/>
      <c r="S7" s="127"/>
      <c r="T7" s="128"/>
      <c r="U7" s="128"/>
      <c r="V7" s="127"/>
    </row>
    <row r="8" spans="1:22" s="113" customFormat="1" ht="15.75" customHeight="1">
      <c r="A8" s="114">
        <v>4</v>
      </c>
      <c r="B8" s="144"/>
      <c r="C8" s="147"/>
      <c r="D8" s="147"/>
      <c r="E8" s="149"/>
      <c r="F8" s="147"/>
      <c r="G8" s="147"/>
      <c r="H8" s="354"/>
      <c r="I8" s="156" t="e">
        <f>#REF!</f>
        <v>#REF!</v>
      </c>
      <c r="J8" s="134" t="e">
        <f>#REF!</f>
        <v>#REF!</v>
      </c>
      <c r="K8" s="134" t="e">
        <f>#REF!</f>
        <v>#REF!</v>
      </c>
      <c r="L8" s="134" t="e">
        <f>#REF!</f>
        <v>#REF!</v>
      </c>
      <c r="M8" s="134" t="e">
        <f>#REF!</f>
        <v>#REF!</v>
      </c>
      <c r="N8" s="126" t="e">
        <f>#REF!</f>
        <v>#REF!</v>
      </c>
      <c r="O8" s="127"/>
      <c r="P8" s="129"/>
      <c r="Q8" s="127"/>
      <c r="R8" s="127"/>
      <c r="S8" s="129"/>
      <c r="T8" s="127"/>
      <c r="U8" s="127"/>
      <c r="V8" s="127"/>
    </row>
    <row r="9" spans="1:22" s="113" customFormat="1" ht="15.75" customHeight="1">
      <c r="A9" s="114">
        <v>5</v>
      </c>
      <c r="B9" s="144"/>
      <c r="C9" s="147"/>
      <c r="D9" s="147"/>
      <c r="E9" s="149"/>
      <c r="F9" s="147"/>
      <c r="G9" s="147"/>
      <c r="H9" s="354"/>
      <c r="I9" s="156" t="e">
        <f>#REF!</f>
        <v>#REF!</v>
      </c>
      <c r="J9" s="134" t="e">
        <f>#REF!</f>
        <v>#REF!</v>
      </c>
      <c r="K9" s="134" t="e">
        <f>#REF!</f>
        <v>#REF!</v>
      </c>
      <c r="L9" s="134" t="e">
        <f>#REF!</f>
        <v>#REF!</v>
      </c>
      <c r="M9" s="134" t="e">
        <f>#REF!</f>
        <v>#REF!</v>
      </c>
      <c r="N9" s="126" t="e">
        <f>#REF!</f>
        <v>#REF!</v>
      </c>
      <c r="O9" s="130"/>
      <c r="P9" s="131"/>
      <c r="Q9" s="132"/>
      <c r="R9" s="130"/>
      <c r="S9" s="131"/>
      <c r="T9" s="132"/>
      <c r="U9" s="132"/>
      <c r="V9" s="130"/>
    </row>
    <row r="10" spans="1:22" s="113" customFormat="1" ht="15.75" customHeight="1">
      <c r="A10" s="114">
        <v>6</v>
      </c>
      <c r="B10" s="144"/>
      <c r="C10" s="147"/>
      <c r="D10" s="147"/>
      <c r="E10" s="149"/>
      <c r="F10" s="147"/>
      <c r="G10" s="147"/>
      <c r="H10" s="354"/>
      <c r="I10" s="156" t="e">
        <f>#REF!</f>
        <v>#REF!</v>
      </c>
      <c r="J10" s="134" t="e">
        <f>#REF!</f>
        <v>#REF!</v>
      </c>
      <c r="K10" s="134" t="e">
        <f>#REF!</f>
        <v>#REF!</v>
      </c>
      <c r="L10" s="134" t="e">
        <f>#REF!</f>
        <v>#REF!</v>
      </c>
      <c r="M10" s="134" t="e">
        <f>#REF!</f>
        <v>#REF!</v>
      </c>
      <c r="N10" s="126" t="e">
        <f>#REF!</f>
        <v>#REF!</v>
      </c>
      <c r="O10" s="130"/>
      <c r="P10" s="131"/>
      <c r="Q10" s="132"/>
      <c r="R10" s="130"/>
      <c r="S10" s="131"/>
      <c r="T10" s="130"/>
      <c r="U10" s="130"/>
      <c r="V10" s="133"/>
    </row>
    <row r="11" spans="1:22" s="113" customFormat="1" ht="15.75" customHeight="1">
      <c r="A11" s="114">
        <v>7</v>
      </c>
      <c r="B11" s="144"/>
      <c r="C11" s="147"/>
      <c r="D11" s="147"/>
      <c r="E11" s="149"/>
      <c r="F11" s="147"/>
      <c r="G11" s="147"/>
      <c r="H11" s="354"/>
      <c r="I11" s="156" t="e">
        <f>#REF!</f>
        <v>#REF!</v>
      </c>
      <c r="J11" s="134" t="e">
        <f>#REF!</f>
        <v>#REF!</v>
      </c>
      <c r="K11" s="134" t="e">
        <f>#REF!</f>
        <v>#REF!</v>
      </c>
      <c r="L11" s="134" t="e">
        <f>#REF!</f>
        <v>#REF!</v>
      </c>
      <c r="M11" s="134" t="e">
        <f>#REF!</f>
        <v>#REF!</v>
      </c>
      <c r="N11" s="126" t="e">
        <f>#REF!</f>
        <v>#REF!</v>
      </c>
      <c r="O11" s="130"/>
      <c r="P11" s="131"/>
      <c r="Q11" s="132"/>
      <c r="R11" s="130"/>
      <c r="S11" s="131"/>
      <c r="T11" s="130"/>
      <c r="U11" s="130"/>
      <c r="V11" s="133"/>
    </row>
    <row r="12" spans="1:22" s="113" customFormat="1" ht="15.75" customHeight="1">
      <c r="A12" s="114">
        <v>8</v>
      </c>
      <c r="B12" s="144"/>
      <c r="C12" s="147"/>
      <c r="D12" s="147"/>
      <c r="E12" s="149"/>
      <c r="F12" s="147"/>
      <c r="G12" s="147"/>
      <c r="H12" s="354"/>
      <c r="I12" s="156" t="e">
        <f>#REF!</f>
        <v>#REF!</v>
      </c>
      <c r="J12" s="134" t="e">
        <f>#REF!</f>
        <v>#REF!</v>
      </c>
      <c r="K12" s="134" t="e">
        <f>#REF!</f>
        <v>#REF!</v>
      </c>
      <c r="L12" s="134" t="e">
        <f>#REF!</f>
        <v>#REF!</v>
      </c>
      <c r="M12" s="134" t="e">
        <f>#REF!</f>
        <v>#REF!</v>
      </c>
      <c r="N12" s="126" t="e">
        <f>#REF!</f>
        <v>#REF!</v>
      </c>
      <c r="O12" s="130"/>
      <c r="P12" s="131"/>
      <c r="Q12" s="132"/>
      <c r="R12" s="130"/>
      <c r="S12" s="131"/>
      <c r="T12" s="130"/>
      <c r="U12" s="130"/>
      <c r="V12" s="130"/>
    </row>
    <row r="13" spans="1:22" s="113" customFormat="1" ht="15.75" customHeight="1">
      <c r="A13" s="114">
        <v>9</v>
      </c>
      <c r="B13" s="144"/>
      <c r="C13" s="147"/>
      <c r="D13" s="147"/>
      <c r="E13" s="149"/>
      <c r="F13" s="147"/>
      <c r="G13" s="147"/>
      <c r="H13" s="354"/>
      <c r="I13" s="156" t="e">
        <f>#REF!</f>
        <v>#REF!</v>
      </c>
      <c r="J13" s="134" t="e">
        <f>#REF!</f>
        <v>#REF!</v>
      </c>
      <c r="K13" s="134" t="e">
        <f>#REF!</f>
        <v>#REF!</v>
      </c>
      <c r="L13" s="134" t="e">
        <f>#REF!</f>
        <v>#REF!</v>
      </c>
      <c r="M13" s="134" t="e">
        <f>#REF!</f>
        <v>#REF!</v>
      </c>
      <c r="N13" s="126" t="e">
        <f>#REF!</f>
        <v>#REF!</v>
      </c>
      <c r="O13" s="130"/>
      <c r="P13" s="131"/>
      <c r="Q13" s="132"/>
      <c r="R13" s="130"/>
      <c r="S13" s="131"/>
      <c r="T13" s="130"/>
      <c r="U13" s="130"/>
      <c r="V13" s="130"/>
    </row>
    <row r="14" spans="1:22" s="113" customFormat="1" ht="15.75" customHeight="1">
      <c r="A14" s="114">
        <v>10</v>
      </c>
      <c r="B14" s="144"/>
      <c r="C14" s="147"/>
      <c r="D14" s="147"/>
      <c r="E14" s="149"/>
      <c r="F14" s="147"/>
      <c r="G14" s="147"/>
      <c r="H14" s="354"/>
      <c r="I14" s="156" t="e">
        <f>#REF!</f>
        <v>#REF!</v>
      </c>
      <c r="J14" s="134" t="e">
        <f>#REF!</f>
        <v>#REF!</v>
      </c>
      <c r="K14" s="134" t="e">
        <f>#REF!</f>
        <v>#REF!</v>
      </c>
      <c r="L14" s="134" t="e">
        <f>#REF!</f>
        <v>#REF!</v>
      </c>
      <c r="M14" s="134" t="e">
        <f>#REF!</f>
        <v>#REF!</v>
      </c>
      <c r="N14" s="126" t="e">
        <f>#REF!</f>
        <v>#REF!</v>
      </c>
      <c r="O14" s="130"/>
      <c r="P14" s="131"/>
      <c r="Q14" s="132"/>
      <c r="R14" s="130"/>
      <c r="S14" s="131"/>
      <c r="T14" s="130"/>
      <c r="U14" s="130"/>
      <c r="V14" s="130"/>
    </row>
    <row r="15" spans="1:22" s="113" customFormat="1" ht="15.75" customHeight="1">
      <c r="A15" s="114">
        <v>11</v>
      </c>
      <c r="B15" s="144"/>
      <c r="C15" s="147"/>
      <c r="D15" s="147"/>
      <c r="E15" s="149"/>
      <c r="F15" s="147"/>
      <c r="G15" s="147"/>
      <c r="H15" s="354"/>
      <c r="I15" s="156" t="e">
        <f>#REF!</f>
        <v>#REF!</v>
      </c>
      <c r="J15" s="134" t="e">
        <f>#REF!</f>
        <v>#REF!</v>
      </c>
      <c r="K15" s="134" t="e">
        <f>#REF!</f>
        <v>#REF!</v>
      </c>
      <c r="L15" s="134" t="e">
        <f>#REF!</f>
        <v>#REF!</v>
      </c>
      <c r="M15" s="134" t="e">
        <f>#REF!</f>
        <v>#REF!</v>
      </c>
      <c r="N15" s="126" t="e">
        <f>#REF!</f>
        <v>#REF!</v>
      </c>
      <c r="O15" s="130"/>
      <c r="P15" s="131"/>
      <c r="Q15" s="132"/>
      <c r="R15" s="130"/>
      <c r="S15" s="131"/>
      <c r="T15" s="130"/>
      <c r="U15" s="130"/>
      <c r="V15" s="130"/>
    </row>
    <row r="16" spans="1:22" s="113" customFormat="1" ht="15.75" customHeight="1">
      <c r="A16" s="114">
        <v>12</v>
      </c>
      <c r="B16" s="145"/>
      <c r="C16" s="148"/>
      <c r="D16" s="148"/>
      <c r="E16" s="150"/>
      <c r="F16" s="148"/>
      <c r="G16" s="148"/>
      <c r="H16" s="355"/>
      <c r="I16" s="156" t="e">
        <f>#REF!</f>
        <v>#REF!</v>
      </c>
      <c r="J16" s="134" t="e">
        <f>#REF!</f>
        <v>#REF!</v>
      </c>
      <c r="K16" s="134" t="e">
        <f>#REF!</f>
        <v>#REF!</v>
      </c>
      <c r="L16" s="134" t="e">
        <f>#REF!</f>
        <v>#REF!</v>
      </c>
      <c r="M16" s="134" t="e">
        <f>#REF!</f>
        <v>#REF!</v>
      </c>
      <c r="N16" s="126" t="e">
        <f>#REF!</f>
        <v>#REF!</v>
      </c>
      <c r="O16" s="130"/>
      <c r="P16" s="131"/>
      <c r="Q16" s="132"/>
      <c r="R16" s="130"/>
      <c r="S16" s="131"/>
      <c r="T16" s="130"/>
      <c r="U16" s="130"/>
      <c r="V16" s="130"/>
    </row>
  </sheetData>
  <sheetProtection/>
  <mergeCells count="25">
    <mergeCell ref="P3:P4"/>
    <mergeCell ref="Q3:Q4"/>
    <mergeCell ref="O2:Q2"/>
    <mergeCell ref="H2:H4"/>
    <mergeCell ref="I2:N2"/>
    <mergeCell ref="H5:H16"/>
    <mergeCell ref="M3:M4"/>
    <mergeCell ref="N3:N4"/>
    <mergeCell ref="O3:O4"/>
    <mergeCell ref="R2:T2"/>
    <mergeCell ref="U2:U4"/>
    <mergeCell ref="V2:V4"/>
    <mergeCell ref="I3:I4"/>
    <mergeCell ref="J3:J4"/>
    <mergeCell ref="K3:K4"/>
    <mergeCell ref="L3:L4"/>
    <mergeCell ref="S3:S4"/>
    <mergeCell ref="T3:T4"/>
    <mergeCell ref="R3:R4"/>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B43"/>
  <sheetViews>
    <sheetView zoomScale="70" zoomScaleNormal="70" zoomScalePageLayoutView="0" workbookViewId="0" topLeftCell="D1">
      <selection activeCell="J13" sqref="J13"/>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8</v>
      </c>
      <c r="D2" s="88"/>
      <c r="E2" s="88" t="s">
        <v>2</v>
      </c>
      <c r="F2" s="88" t="s">
        <v>9</v>
      </c>
      <c r="G2" s="50" t="s">
        <v>10</v>
      </c>
      <c r="H2" s="50" t="s">
        <v>11</v>
      </c>
      <c r="I2" s="89"/>
      <c r="J2" s="89"/>
      <c r="K2" s="90"/>
      <c r="L2" s="90"/>
      <c r="Q2" s="3"/>
      <c r="S2" s="3"/>
      <c r="U2" s="3"/>
      <c r="V2" s="3"/>
      <c r="W2" s="3"/>
      <c r="X2" s="3"/>
      <c r="Y2" s="3"/>
      <c r="Z2" s="3"/>
      <c r="AA2" s="3"/>
      <c r="AB2" s="3"/>
    </row>
    <row r="3" spans="1:28" ht="17.25">
      <c r="A3" s="3"/>
      <c r="B3" s="46"/>
      <c r="C3" s="98"/>
      <c r="D3" s="91" t="s">
        <v>241</v>
      </c>
      <c r="E3" s="121" t="s">
        <v>242</v>
      </c>
      <c r="F3" s="121" t="s">
        <v>243</v>
      </c>
      <c r="G3" s="121" t="s">
        <v>245</v>
      </c>
      <c r="H3" s="121" t="s">
        <v>244</v>
      </c>
      <c r="I3" s="89"/>
      <c r="J3" s="89"/>
      <c r="K3" s="90"/>
      <c r="L3" s="90"/>
      <c r="Q3" s="3"/>
      <c r="S3" s="3"/>
      <c r="U3" s="3"/>
      <c r="V3" s="3"/>
      <c r="W3" s="3"/>
      <c r="X3" s="3"/>
      <c r="Y3" s="3"/>
      <c r="Z3" s="3"/>
      <c r="AA3" s="3"/>
      <c r="AB3" s="3"/>
    </row>
    <row r="4" spans="1:28" ht="17.25">
      <c r="A4" s="3"/>
      <c r="B4" s="46"/>
      <c r="C4" s="98"/>
      <c r="D4" s="188" t="s">
        <v>215</v>
      </c>
      <c r="E4" s="121" t="s">
        <v>248</v>
      </c>
      <c r="F4" s="121" t="s">
        <v>249</v>
      </c>
      <c r="G4" s="120" t="s">
        <v>250</v>
      </c>
      <c r="H4" s="120" t="s">
        <v>251</v>
      </c>
      <c r="I4" s="89"/>
      <c r="J4" s="89"/>
      <c r="K4" s="90"/>
      <c r="L4" s="90"/>
      <c r="Q4" s="3"/>
      <c r="S4" s="3"/>
      <c r="U4" s="3"/>
      <c r="V4" s="3"/>
      <c r="W4" s="3"/>
      <c r="X4" s="3"/>
      <c r="Y4" s="3"/>
      <c r="Z4" s="3"/>
      <c r="AA4" s="3"/>
      <c r="AB4" s="3"/>
    </row>
    <row r="5" spans="1:28" ht="51.75">
      <c r="A5" s="3"/>
      <c r="B5" s="46"/>
      <c r="C5" s="98"/>
      <c r="D5" s="188" t="s">
        <v>221</v>
      </c>
      <c r="E5" s="121" t="s">
        <v>219</v>
      </c>
      <c r="F5" s="121" t="s">
        <v>219</v>
      </c>
      <c r="G5" s="121" t="s">
        <v>220</v>
      </c>
      <c r="H5" s="121" t="s">
        <v>220</v>
      </c>
      <c r="I5" s="89"/>
      <c r="J5" s="89"/>
      <c r="K5" s="90"/>
      <c r="L5" s="90"/>
      <c r="Q5" s="3"/>
      <c r="S5" s="3"/>
      <c r="U5" s="3"/>
      <c r="V5" s="3"/>
      <c r="W5" s="3"/>
      <c r="X5" s="3"/>
      <c r="Y5" s="3"/>
      <c r="Z5" s="3"/>
      <c r="AA5" s="3"/>
      <c r="AB5" s="3"/>
    </row>
    <row r="6" spans="1:28" ht="17.25">
      <c r="A6" s="3"/>
      <c r="B6" s="46"/>
      <c r="C6" s="97"/>
      <c r="D6" s="91" t="s">
        <v>129</v>
      </c>
      <c r="E6" s="121" t="s">
        <v>130</v>
      </c>
      <c r="F6" s="121" t="s">
        <v>131</v>
      </c>
      <c r="G6" s="122" t="s">
        <v>132</v>
      </c>
      <c r="H6" s="122" t="s">
        <v>133</v>
      </c>
      <c r="I6" s="89"/>
      <c r="J6" s="89"/>
      <c r="K6" s="90"/>
      <c r="L6" s="90"/>
      <c r="Q6" s="3"/>
      <c r="S6" s="3"/>
      <c r="U6" s="3"/>
      <c r="V6" s="3"/>
      <c r="W6" s="3"/>
      <c r="X6" s="3"/>
      <c r="Y6" s="3"/>
      <c r="Z6" s="3"/>
      <c r="AA6" s="3"/>
      <c r="AB6" s="3"/>
    </row>
    <row r="7" spans="1:28" ht="34.5">
      <c r="A7" s="3"/>
      <c r="B7" s="46"/>
      <c r="C7" s="97"/>
      <c r="D7" s="91" t="s">
        <v>226</v>
      </c>
      <c r="E7" s="121" t="s">
        <v>227</v>
      </c>
      <c r="F7" s="121" t="s">
        <v>227</v>
      </c>
      <c r="G7" s="122" t="s">
        <v>228</v>
      </c>
      <c r="H7" s="122" t="s">
        <v>228</v>
      </c>
      <c r="I7" s="89"/>
      <c r="J7" s="89"/>
      <c r="K7" s="90"/>
      <c r="L7" s="90"/>
      <c r="Q7" s="3"/>
      <c r="S7" s="3"/>
      <c r="U7" s="3"/>
      <c r="V7" s="3"/>
      <c r="W7" s="3"/>
      <c r="X7" s="3"/>
      <c r="Y7" s="3"/>
      <c r="Z7" s="3"/>
      <c r="AA7" s="3"/>
      <c r="AB7" s="3"/>
    </row>
    <row r="8" spans="1:28" ht="17.25">
      <c r="A8" s="3"/>
      <c r="B8" s="46"/>
      <c r="C8" s="97"/>
      <c r="D8" s="91" t="s">
        <v>128</v>
      </c>
      <c r="E8" s="121" t="s">
        <v>229</v>
      </c>
      <c r="F8" s="121" t="s">
        <v>229</v>
      </c>
      <c r="G8" s="122" t="s">
        <v>230</v>
      </c>
      <c r="H8" s="122" t="s">
        <v>230</v>
      </c>
      <c r="I8" s="89"/>
      <c r="J8" s="89"/>
      <c r="K8" s="89"/>
      <c r="L8" s="89"/>
      <c r="Q8" s="3"/>
      <c r="S8" s="3"/>
      <c r="U8" s="3"/>
      <c r="V8" s="3"/>
      <c r="W8" s="3"/>
      <c r="X8" s="3"/>
      <c r="Y8" s="3"/>
      <c r="Z8" s="3"/>
      <c r="AA8" s="3"/>
      <c r="AB8" s="3"/>
    </row>
    <row r="9" spans="1:28" ht="34.5">
      <c r="A9" s="3"/>
      <c r="B9" s="46"/>
      <c r="C9" s="97"/>
      <c r="D9" s="91" t="s">
        <v>64</v>
      </c>
      <c r="E9" s="121" t="s">
        <v>222</v>
      </c>
      <c r="F9" s="121" t="s">
        <v>222</v>
      </c>
      <c r="G9" s="122" t="s">
        <v>223</v>
      </c>
      <c r="H9" s="122" t="s">
        <v>223</v>
      </c>
      <c r="I9" s="89"/>
      <c r="J9" s="89"/>
      <c r="K9" s="89"/>
      <c r="L9" s="89"/>
      <c r="Q9" s="3"/>
      <c r="S9" s="3"/>
      <c r="U9" s="3"/>
      <c r="V9" s="3"/>
      <c r="W9" s="3"/>
      <c r="X9" s="3"/>
      <c r="Y9" s="3"/>
      <c r="Z9" s="3"/>
      <c r="AA9" s="3"/>
      <c r="AB9" s="3"/>
    </row>
    <row r="10" spans="1:28" ht="17.25">
      <c r="A10" s="3"/>
      <c r="B10" s="46"/>
      <c r="C10" s="97"/>
      <c r="D10" s="91" t="s">
        <v>33</v>
      </c>
      <c r="E10" s="121" t="s">
        <v>143</v>
      </c>
      <c r="F10" s="121" t="s">
        <v>145</v>
      </c>
      <c r="G10" s="122" t="s">
        <v>144</v>
      </c>
      <c r="H10" s="122" t="s">
        <v>146</v>
      </c>
      <c r="I10" s="89"/>
      <c r="J10" s="89"/>
      <c r="K10" s="89"/>
      <c r="L10" s="89"/>
      <c r="Q10" s="3"/>
      <c r="S10" s="3"/>
      <c r="U10" s="3"/>
      <c r="V10" s="3"/>
      <c r="W10" s="3"/>
      <c r="X10" s="3"/>
      <c r="Y10" s="3"/>
      <c r="Z10" s="3"/>
      <c r="AA10" s="3"/>
      <c r="AB10" s="3"/>
    </row>
    <row r="11" spans="1:28" ht="34.5">
      <c r="A11" s="3"/>
      <c r="B11" s="46"/>
      <c r="C11" s="97"/>
      <c r="D11" s="91" t="s">
        <v>240</v>
      </c>
      <c r="E11" s="121" t="s">
        <v>236</v>
      </c>
      <c r="F11" s="121" t="s">
        <v>237</v>
      </c>
      <c r="G11" s="122" t="s">
        <v>239</v>
      </c>
      <c r="H11" s="122" t="s">
        <v>238</v>
      </c>
      <c r="I11" s="89"/>
      <c r="J11" s="89"/>
      <c r="K11" s="89"/>
      <c r="L11" s="89"/>
      <c r="Q11" s="3"/>
      <c r="S11" s="3"/>
      <c r="U11" s="3"/>
      <c r="V11" s="3"/>
      <c r="W11" s="3"/>
      <c r="X11" s="3"/>
      <c r="Y11" s="3"/>
      <c r="Z11" s="3"/>
      <c r="AA11" s="3"/>
      <c r="AB11" s="3"/>
    </row>
    <row r="12" spans="1:28" ht="17.25">
      <c r="A12" s="3"/>
      <c r="B12" s="46"/>
      <c r="C12" s="97"/>
      <c r="D12" s="91" t="s">
        <v>127</v>
      </c>
      <c r="E12" s="121" t="s">
        <v>258</v>
      </c>
      <c r="F12" s="121" t="s">
        <v>256</v>
      </c>
      <c r="G12" s="121" t="s">
        <v>259</v>
      </c>
      <c r="H12" s="121" t="s">
        <v>257</v>
      </c>
      <c r="I12" s="89"/>
      <c r="J12" s="89"/>
      <c r="K12" s="89"/>
      <c r="L12" s="89"/>
      <c r="Q12" s="3"/>
      <c r="S12" s="3"/>
      <c r="U12" s="3"/>
      <c r="V12" s="3"/>
      <c r="W12" s="3"/>
      <c r="X12" s="3"/>
      <c r="Y12" s="3"/>
      <c r="Z12" s="3"/>
      <c r="AA12" s="3"/>
      <c r="AB12" s="3"/>
    </row>
    <row r="13" spans="1:28" ht="34.5">
      <c r="A13" s="3"/>
      <c r="B13" s="46"/>
      <c r="C13" s="97"/>
      <c r="D13" s="91" t="s">
        <v>53</v>
      </c>
      <c r="E13" s="121" t="s">
        <v>246</v>
      </c>
      <c r="F13" s="121" t="s">
        <v>246</v>
      </c>
      <c r="G13" s="120" t="s">
        <v>247</v>
      </c>
      <c r="H13" s="120" t="s">
        <v>247</v>
      </c>
      <c r="I13" s="89"/>
      <c r="J13" s="89"/>
      <c r="K13" s="89"/>
      <c r="L13" s="89"/>
      <c r="Q13" s="3"/>
      <c r="S13" s="3"/>
      <c r="U13" s="3"/>
      <c r="V13" s="3"/>
      <c r="W13" s="3"/>
      <c r="X13" s="3"/>
      <c r="Y13" s="3"/>
      <c r="Z13" s="3"/>
      <c r="AA13" s="3"/>
      <c r="AB13" s="3"/>
    </row>
    <row r="14" spans="1:28" ht="17.25">
      <c r="A14" s="3"/>
      <c r="B14" s="46"/>
      <c r="C14" s="97"/>
      <c r="D14" s="91" t="s">
        <v>125</v>
      </c>
      <c r="E14" s="121" t="s">
        <v>252</v>
      </c>
      <c r="F14" s="121" t="s">
        <v>254</v>
      </c>
      <c r="G14" s="122" t="s">
        <v>253</v>
      </c>
      <c r="H14" s="122" t="s">
        <v>255</v>
      </c>
      <c r="I14" s="88"/>
      <c r="J14" s="88"/>
      <c r="K14" s="50"/>
      <c r="L14" s="50"/>
      <c r="Q14" s="3"/>
      <c r="S14" s="3"/>
      <c r="U14" s="3"/>
      <c r="V14" s="3"/>
      <c r="W14" s="3"/>
      <c r="X14" s="3"/>
      <c r="Y14" s="3"/>
      <c r="Z14" s="3"/>
      <c r="AA14" s="3"/>
      <c r="AB14" s="3"/>
    </row>
    <row r="15" spans="1:28" ht="17.25">
      <c r="A15" s="3"/>
      <c r="B15" s="46"/>
      <c r="C15" s="98"/>
      <c r="D15" s="91" t="s">
        <v>58</v>
      </c>
      <c r="E15" s="121" t="s">
        <v>224</v>
      </c>
      <c r="F15" s="121" t="s">
        <v>224</v>
      </c>
      <c r="G15" s="120" t="s">
        <v>225</v>
      </c>
      <c r="H15" s="121" t="s">
        <v>225</v>
      </c>
      <c r="I15" s="88"/>
      <c r="J15" s="88"/>
      <c r="K15" s="50"/>
      <c r="L15" s="50"/>
      <c r="Q15" s="3"/>
      <c r="S15" s="3"/>
      <c r="U15" s="3"/>
      <c r="V15" s="3"/>
      <c r="W15" s="3"/>
      <c r="X15" s="3"/>
      <c r="Y15" s="3"/>
      <c r="Z15" s="3"/>
      <c r="AA15" s="3"/>
      <c r="AB15" s="3"/>
    </row>
    <row r="16" spans="1:28" ht="34.5">
      <c r="A16" s="3"/>
      <c r="B16" s="46"/>
      <c r="C16" s="97"/>
      <c r="D16" s="91" t="s">
        <v>126</v>
      </c>
      <c r="E16" s="121" t="s">
        <v>232</v>
      </c>
      <c r="F16" s="121" t="s">
        <v>231</v>
      </c>
      <c r="G16" s="121" t="s">
        <v>233</v>
      </c>
      <c r="H16" s="121" t="s">
        <v>234</v>
      </c>
      <c r="I16" s="88"/>
      <c r="J16" s="88"/>
      <c r="K16" s="50"/>
      <c r="L16" s="50"/>
      <c r="Q16" s="3"/>
      <c r="S16" s="3"/>
      <c r="U16" s="3"/>
      <c r="V16" s="3"/>
      <c r="W16" s="3"/>
      <c r="X16" s="3"/>
      <c r="Y16" s="3"/>
      <c r="Z16" s="3"/>
      <c r="AA16" s="3"/>
      <c r="AB16" s="3"/>
    </row>
    <row r="17" spans="1:28" ht="34.5">
      <c r="A17" s="3"/>
      <c r="B17" s="46"/>
      <c r="C17" s="97"/>
      <c r="D17" s="91" t="s">
        <v>53</v>
      </c>
      <c r="E17" s="121" t="s">
        <v>246</v>
      </c>
      <c r="F17" s="121" t="s">
        <v>246</v>
      </c>
      <c r="G17" s="120" t="s">
        <v>247</v>
      </c>
      <c r="H17" s="120" t="s">
        <v>247</v>
      </c>
      <c r="I17" s="88"/>
      <c r="J17" s="88"/>
      <c r="K17" s="50"/>
      <c r="L17" s="50"/>
      <c r="Q17" s="3"/>
      <c r="S17" s="3"/>
      <c r="U17" s="3"/>
      <c r="V17" s="3"/>
      <c r="W17" s="3"/>
      <c r="X17" s="3"/>
      <c r="Y17" s="3"/>
      <c r="Z17" s="3"/>
      <c r="AA17" s="3"/>
      <c r="AB17" s="3"/>
    </row>
    <row r="18" spans="1:28" ht="39.75" customHeight="1">
      <c r="A18" s="3"/>
      <c r="B18" s="46"/>
      <c r="C18" s="98"/>
      <c r="D18" s="188" t="s">
        <v>215</v>
      </c>
      <c r="E18" s="121" t="s">
        <v>216</v>
      </c>
      <c r="F18" s="121" t="s">
        <v>216</v>
      </c>
      <c r="G18" s="120" t="s">
        <v>217</v>
      </c>
      <c r="H18" s="120" t="s">
        <v>217</v>
      </c>
      <c r="I18" s="88"/>
      <c r="J18" s="88"/>
      <c r="K18" s="50"/>
      <c r="L18" s="50"/>
      <c r="Q18" s="3"/>
      <c r="S18" s="3"/>
      <c r="U18" s="3"/>
      <c r="V18" s="3"/>
      <c r="W18" s="3"/>
      <c r="X18" s="3"/>
      <c r="Y18" s="3"/>
      <c r="Z18" s="3"/>
      <c r="AA18" s="3"/>
      <c r="AB18" s="3"/>
    </row>
    <row r="20" spans="1:28" ht="17.25">
      <c r="A20" s="3"/>
      <c r="B20" s="46"/>
      <c r="D20" s="48"/>
      <c r="F20" s="47"/>
      <c r="G20" s="3"/>
      <c r="H20" s="3"/>
      <c r="I20"/>
      <c r="J20"/>
      <c r="K20" s="3"/>
      <c r="L20" s="3"/>
      <c r="Q20" s="3"/>
      <c r="S20" s="3"/>
      <c r="U20" s="3"/>
      <c r="V20" s="3"/>
      <c r="W20" s="3"/>
      <c r="X20" s="3"/>
      <c r="Y20" s="3"/>
      <c r="Z20" s="3"/>
      <c r="AA20" s="3"/>
      <c r="AB20" s="3"/>
    </row>
    <row r="21" spans="1:28" ht="15.75">
      <c r="A21" s="3"/>
      <c r="B21" s="46"/>
      <c r="C21" s="88" t="s">
        <v>2</v>
      </c>
      <c r="D21" s="88" t="s">
        <v>235</v>
      </c>
      <c r="E21" s="359"/>
      <c r="F21" s="360"/>
      <c r="G21" s="360"/>
      <c r="H21" s="360"/>
      <c r="I21" s="360"/>
      <c r="J21" s="360"/>
      <c r="K21" s="360"/>
      <c r="L21" s="360"/>
      <c r="M21" s="360"/>
      <c r="N21" s="360"/>
      <c r="O21" s="360"/>
      <c r="P21" s="360"/>
      <c r="Q21" s="360"/>
      <c r="R21" s="360"/>
      <c r="S21" s="360"/>
      <c r="T21" s="360"/>
      <c r="U21" s="360"/>
      <c r="V21" s="360"/>
      <c r="W21" s="360"/>
      <c r="X21" s="360"/>
      <c r="Y21" s="361"/>
      <c r="Z21" s="3"/>
      <c r="AA21" s="3"/>
      <c r="AB21" s="3"/>
    </row>
    <row r="22" spans="1:28" ht="15.75">
      <c r="A22" s="3"/>
      <c r="B22" s="46"/>
      <c r="C22" s="88" t="s">
        <v>9</v>
      </c>
      <c r="D22" s="88" t="s">
        <v>54</v>
      </c>
      <c r="E22" s="359"/>
      <c r="F22" s="360"/>
      <c r="G22" s="360"/>
      <c r="H22" s="360"/>
      <c r="I22" s="360"/>
      <c r="J22" s="360"/>
      <c r="K22" s="360"/>
      <c r="L22" s="360"/>
      <c r="M22" s="360"/>
      <c r="N22" s="360"/>
      <c r="O22" s="360"/>
      <c r="P22" s="360"/>
      <c r="Q22" s="360"/>
      <c r="R22" s="360"/>
      <c r="S22" s="360"/>
      <c r="T22" s="360"/>
      <c r="U22" s="360"/>
      <c r="V22" s="360"/>
      <c r="W22" s="360"/>
      <c r="X22" s="360"/>
      <c r="Y22" s="361"/>
      <c r="Z22" s="3"/>
      <c r="AA22" s="3"/>
      <c r="AB22" s="3"/>
    </row>
    <row r="23" spans="1:28" ht="15">
      <c r="A23" s="3"/>
      <c r="B23" s="3"/>
      <c r="C23" s="3"/>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74.75" customHeight="1">
      <c r="A24" s="3"/>
      <c r="B24" s="3" t="s">
        <v>2</v>
      </c>
      <c r="C24" s="49" t="s">
        <v>214</v>
      </c>
      <c r="D24" s="91"/>
      <c r="E24" s="121"/>
      <c r="F24" s="121"/>
      <c r="G24" s="120"/>
      <c r="H24" s="120"/>
      <c r="I24" s="86"/>
      <c r="J24" s="86"/>
      <c r="K24" s="86"/>
      <c r="L24" s="86"/>
      <c r="M24" s="3"/>
      <c r="N24" s="3"/>
      <c r="O24" s="3"/>
      <c r="P24" s="3"/>
      <c r="Q24" s="3"/>
      <c r="R24" s="3"/>
      <c r="S24" s="3"/>
      <c r="T24" s="3"/>
      <c r="U24" s="3"/>
      <c r="V24" s="3"/>
      <c r="W24" s="3"/>
      <c r="X24" s="3"/>
      <c r="Y24" s="3"/>
      <c r="Z24" s="3"/>
      <c r="AA24" s="3"/>
      <c r="AB24" s="3"/>
    </row>
    <row r="25" spans="1:28" ht="171.75" customHeight="1">
      <c r="A25" s="3"/>
      <c r="B25" s="3" t="s">
        <v>9</v>
      </c>
      <c r="C25" s="49" t="s">
        <v>57</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5.75">
      <c r="A26" s="3"/>
      <c r="B26" s="3"/>
      <c r="C26" s="52"/>
      <c r="D26" s="3"/>
      <c r="E26" s="3"/>
      <c r="F26" s="3"/>
      <c r="G26" s="3"/>
      <c r="H26" s="3"/>
      <c r="I26" s="86"/>
      <c r="J26" s="86"/>
      <c r="K26" s="86"/>
      <c r="L26" s="86"/>
      <c r="M26" s="3"/>
      <c r="N26" s="3"/>
      <c r="O26" s="3"/>
      <c r="P26" s="3"/>
      <c r="Q26" s="3"/>
      <c r="R26" s="3"/>
      <c r="S26" s="3"/>
      <c r="T26" s="3"/>
      <c r="U26" s="3"/>
      <c r="V26" s="3"/>
      <c r="W26" s="3"/>
      <c r="X26" s="3"/>
      <c r="Y26" s="3"/>
      <c r="Z26" s="3"/>
      <c r="AA26" s="3"/>
      <c r="AB26" s="3"/>
    </row>
    <row r="27" spans="1:28" ht="15.75" customHeight="1">
      <c r="A27" s="3"/>
      <c r="B27" s="3"/>
      <c r="C27" s="3"/>
      <c r="D27" s="3"/>
      <c r="E27" s="3"/>
      <c r="F27" s="3"/>
      <c r="G27" s="3"/>
      <c r="H27" s="3"/>
      <c r="I27" s="86"/>
      <c r="J27" s="86"/>
      <c r="K27" s="86"/>
      <c r="L27" s="86"/>
      <c r="M27" s="3"/>
      <c r="N27" s="3"/>
      <c r="O27" s="3"/>
      <c r="P27" s="3"/>
      <c r="Q27" s="3"/>
      <c r="R27" s="3"/>
      <c r="S27" s="3"/>
      <c r="T27" s="3"/>
      <c r="U27" s="3"/>
      <c r="V27" s="3"/>
      <c r="W27" s="3"/>
      <c r="X27" s="3"/>
      <c r="Y27" s="3"/>
      <c r="Z27" s="3"/>
      <c r="AA27" s="3"/>
      <c r="AB27" s="3"/>
    </row>
    <row r="28" spans="1:28" ht="19.5" customHeight="1">
      <c r="A28" s="3"/>
      <c r="B28" s="50" t="s">
        <v>2</v>
      </c>
      <c r="C28" s="50" t="s">
        <v>55</v>
      </c>
      <c r="D28" s="3"/>
      <c r="E28" s="3"/>
      <c r="F28" s="3"/>
      <c r="G28" s="3"/>
      <c r="H28" s="3"/>
      <c r="I28" s="86"/>
      <c r="J28" s="86"/>
      <c r="K28" s="86"/>
      <c r="L28" s="86"/>
      <c r="M28" s="3"/>
      <c r="N28" s="3"/>
      <c r="O28" s="3"/>
      <c r="P28" s="3"/>
      <c r="Q28" s="3"/>
      <c r="R28" s="3"/>
      <c r="S28" s="3"/>
      <c r="T28" s="3"/>
      <c r="U28" s="3"/>
      <c r="V28" s="3"/>
      <c r="W28" s="3"/>
      <c r="X28" s="3"/>
      <c r="Y28" s="3"/>
      <c r="Z28" s="3"/>
      <c r="AA28" s="3"/>
      <c r="AB28" s="3"/>
    </row>
    <row r="29" spans="1:28" ht="15">
      <c r="A29" s="3"/>
      <c r="B29" s="50" t="s">
        <v>35</v>
      </c>
      <c r="C29" s="50" t="s">
        <v>55</v>
      </c>
      <c r="D29" s="3"/>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34</v>
      </c>
      <c r="C30" s="50" t="s">
        <v>55</v>
      </c>
      <c r="D30" s="87"/>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9</v>
      </c>
      <c r="C31" s="50" t="s">
        <v>55</v>
      </c>
      <c r="D31" s="87"/>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3"/>
      <c r="C32" s="3"/>
      <c r="D32" s="87"/>
      <c r="E32" s="3"/>
      <c r="F32" s="3"/>
      <c r="G32" s="3"/>
      <c r="H32" s="3"/>
      <c r="I32" s="86"/>
      <c r="J32" s="86"/>
      <c r="K32" s="86"/>
      <c r="L32" s="86"/>
      <c r="M32" s="3"/>
      <c r="N32" s="3"/>
      <c r="O32" s="3"/>
      <c r="P32" s="3"/>
      <c r="Q32" s="3"/>
      <c r="R32" s="3"/>
      <c r="S32" s="3"/>
      <c r="T32" s="3"/>
      <c r="U32" s="3"/>
      <c r="V32" s="3"/>
      <c r="W32" s="3"/>
      <c r="X32" s="3"/>
      <c r="Y32" s="3"/>
      <c r="Z32" s="3"/>
      <c r="AA32" s="3"/>
      <c r="AB32" s="3"/>
    </row>
    <row r="33" spans="1:28" ht="17.25" customHeight="1">
      <c r="A33" s="3"/>
      <c r="B33" s="50" t="s">
        <v>2</v>
      </c>
      <c r="C33" s="50" t="s">
        <v>56</v>
      </c>
      <c r="D33" s="87"/>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35</v>
      </c>
      <c r="C34" s="50" t="s">
        <v>56</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34</v>
      </c>
      <c r="C35" s="50" t="s">
        <v>56</v>
      </c>
      <c r="D35" s="3"/>
      <c r="E35" s="3"/>
      <c r="F35" s="3"/>
      <c r="G35" s="3"/>
      <c r="H35" s="3"/>
      <c r="I35" s="86"/>
      <c r="J35" s="86"/>
      <c r="K35" s="86"/>
      <c r="L35" s="86"/>
      <c r="M35" s="3"/>
      <c r="N35" s="3"/>
      <c r="O35" s="3"/>
      <c r="P35" s="3"/>
      <c r="Q35" s="3"/>
      <c r="R35" s="3"/>
      <c r="S35" s="3"/>
      <c r="T35" s="3"/>
      <c r="U35" s="3"/>
      <c r="V35" s="3"/>
      <c r="W35" s="3"/>
      <c r="X35" s="3"/>
      <c r="Y35" s="3"/>
      <c r="Z35" s="3"/>
      <c r="AA35" s="3"/>
      <c r="AB35" s="3"/>
    </row>
    <row r="36" spans="1:28" ht="17.25" customHeight="1">
      <c r="A36" s="3"/>
      <c r="B36" s="50" t="s">
        <v>9</v>
      </c>
      <c r="C36" s="50" t="s">
        <v>56</v>
      </c>
      <c r="D36" s="3"/>
      <c r="E36" s="9"/>
      <c r="H36" s="3"/>
      <c r="I36" s="86"/>
      <c r="J36" s="86"/>
      <c r="K36" s="86"/>
      <c r="L36" s="86"/>
      <c r="M36" s="3"/>
      <c r="N36" s="3"/>
      <c r="O36" s="3"/>
      <c r="P36" s="3"/>
      <c r="Q36" s="3"/>
      <c r="R36" s="3"/>
      <c r="S36" s="3"/>
      <c r="T36" s="3"/>
      <c r="U36" s="3"/>
      <c r="V36" s="3"/>
      <c r="W36" s="3"/>
      <c r="X36" s="3"/>
      <c r="Y36" s="3"/>
      <c r="Z36" s="3"/>
      <c r="AA36" s="3"/>
      <c r="AB36" s="3"/>
    </row>
    <row r="37" spans="1:28" ht="17.25" customHeight="1">
      <c r="A37" s="3"/>
      <c r="B37" s="3"/>
      <c r="C37" s="3"/>
      <c r="D37" s="3"/>
      <c r="E37" s="3"/>
      <c r="F37" s="3"/>
      <c r="G37" s="3"/>
      <c r="H37" s="3"/>
      <c r="I37" s="86"/>
      <c r="J37" s="86"/>
      <c r="K37" s="86"/>
      <c r="L37" s="86"/>
      <c r="M37" s="3"/>
      <c r="N37" s="3"/>
      <c r="O37" s="3"/>
      <c r="P37" s="3"/>
      <c r="Q37" s="3"/>
      <c r="R37" s="3"/>
      <c r="S37" s="3"/>
      <c r="T37" s="3"/>
      <c r="U37" s="3"/>
      <c r="V37" s="3"/>
      <c r="W37" s="3"/>
      <c r="X37" s="3"/>
      <c r="Y37" s="3"/>
      <c r="Z37" s="3"/>
      <c r="AA37" s="3"/>
      <c r="AB37" s="3"/>
    </row>
    <row r="38" spans="1:28" ht="17.25" customHeight="1">
      <c r="A38" s="3"/>
      <c r="B38" s="50" t="s">
        <v>2</v>
      </c>
      <c r="C38" s="51" t="s">
        <v>59</v>
      </c>
      <c r="D38" s="3"/>
      <c r="E38" s="3"/>
      <c r="F38" s="3"/>
      <c r="G38" s="3"/>
      <c r="H38" s="3"/>
      <c r="I38" s="86"/>
      <c r="J38" s="86"/>
      <c r="K38" s="86"/>
      <c r="L38" s="86"/>
      <c r="M38" s="3"/>
      <c r="N38" s="3"/>
      <c r="O38" s="3"/>
      <c r="P38" s="3"/>
      <c r="Q38" s="3"/>
      <c r="R38" s="3"/>
      <c r="S38" s="3"/>
      <c r="T38" s="3"/>
      <c r="U38" s="3"/>
      <c r="V38" s="3"/>
      <c r="W38" s="3"/>
      <c r="X38" s="3"/>
      <c r="Y38" s="3"/>
      <c r="Z38" s="3"/>
      <c r="AA38" s="3"/>
      <c r="AB38" s="3"/>
    </row>
    <row r="39" spans="1:28" ht="17.25" customHeight="1">
      <c r="A39" s="3"/>
      <c r="B39" s="50" t="s">
        <v>35</v>
      </c>
      <c r="C39" s="51" t="s">
        <v>60</v>
      </c>
      <c r="D39" s="3"/>
      <c r="E39" s="3"/>
      <c r="F39" s="3"/>
      <c r="G39" s="3"/>
      <c r="H39" s="3"/>
      <c r="I39" s="86"/>
      <c r="J39" s="86"/>
      <c r="K39" s="86"/>
      <c r="L39" s="86"/>
      <c r="M39" s="3"/>
      <c r="N39" s="3"/>
      <c r="O39" s="3"/>
      <c r="P39" s="3"/>
      <c r="Q39" s="3"/>
      <c r="R39" s="3"/>
      <c r="S39" s="3"/>
      <c r="T39" s="3"/>
      <c r="U39" s="3"/>
      <c r="V39" s="3"/>
      <c r="W39" s="3"/>
      <c r="X39" s="3"/>
      <c r="Y39" s="3"/>
      <c r="Z39" s="3"/>
      <c r="AA39" s="3"/>
      <c r="AB39" s="3"/>
    </row>
    <row r="40" spans="2:3" ht="17.25" customHeight="1">
      <c r="B40" s="50" t="s">
        <v>34</v>
      </c>
      <c r="C40" s="51" t="s">
        <v>61</v>
      </c>
    </row>
    <row r="41" spans="2:3" ht="17.25" customHeight="1">
      <c r="B41" s="50" t="s">
        <v>9</v>
      </c>
      <c r="C41" s="51" t="s">
        <v>62</v>
      </c>
    </row>
    <row r="42" spans="2:3" ht="17.25" customHeight="1">
      <c r="B42" s="50" t="s">
        <v>34</v>
      </c>
      <c r="C42" s="51" t="s">
        <v>61</v>
      </c>
    </row>
    <row r="43" spans="2:3" ht="17.25" customHeight="1">
      <c r="B43" s="50" t="s">
        <v>9</v>
      </c>
      <c r="C43" s="51" t="s">
        <v>62</v>
      </c>
    </row>
  </sheetData>
  <sheetProtection/>
  <mergeCells count="2">
    <mergeCell ref="E21:Y21"/>
    <mergeCell ref="E22:Y2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10" sqref="Z10"/>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0" t="s">
        <v>39</v>
      </c>
      <c r="D4" s="300"/>
      <c r="E4" s="300"/>
      <c r="F4" s="300"/>
      <c r="G4" s="300"/>
      <c r="H4" s="300"/>
    </row>
    <row r="6" spans="2:8" ht="23.25">
      <c r="B6" s="301" t="s">
        <v>12</v>
      </c>
      <c r="C6" s="301"/>
      <c r="D6" s="301"/>
      <c r="E6" s="301"/>
      <c r="F6" s="301"/>
      <c r="G6" s="301"/>
      <c r="H6" s="301"/>
    </row>
    <row r="7" spans="2:8" ht="20.25" customHeight="1">
      <c r="B7" s="57" t="s">
        <v>47</v>
      </c>
      <c r="C7" s="57"/>
      <c r="D7" s="57"/>
      <c r="E7" s="54" t="str">
        <f>'Registration form (Hanoi)'!K8</f>
        <v>11&amp;12/04/2023</v>
      </c>
      <c r="F7" s="57"/>
      <c r="G7" s="57"/>
      <c r="H7" s="57"/>
    </row>
    <row r="8" ht="8.25" customHeight="1"/>
    <row r="9" spans="2:9" ht="27" customHeight="1">
      <c r="B9" s="302" t="s">
        <v>26</v>
      </c>
      <c r="C9" s="302"/>
      <c r="D9" s="303">
        <f>'Registration form (Hanoi)'!F14</f>
        <v>0</v>
      </c>
      <c r="E9" s="304"/>
      <c r="F9" s="304"/>
      <c r="G9" s="304"/>
      <c r="H9" s="304"/>
      <c r="I9" s="304"/>
    </row>
    <row r="10" spans="2:9" ht="28.5" customHeight="1">
      <c r="B10" s="302" t="s">
        <v>27</v>
      </c>
      <c r="C10" s="302"/>
      <c r="D10" s="304">
        <f>'Registration form (Hanoi)'!F16</f>
        <v>0</v>
      </c>
      <c r="E10" s="304"/>
      <c r="F10" s="304"/>
      <c r="G10" s="304"/>
      <c r="H10" s="304"/>
      <c r="I10" s="304"/>
    </row>
    <row r="11" spans="2:9" ht="21" customHeight="1">
      <c r="B11" s="305" t="s">
        <v>28</v>
      </c>
      <c r="C11" s="305"/>
      <c r="D11" s="303">
        <f>'Registration form (Hanoi)'!J15</f>
        <v>0</v>
      </c>
      <c r="E11" s="304"/>
      <c r="F11" s="304"/>
      <c r="G11" s="304"/>
      <c r="H11" s="304"/>
      <c r="I11" s="304"/>
    </row>
    <row r="12" spans="2:5" ht="23.25" customHeight="1">
      <c r="B12" s="55" t="s">
        <v>49</v>
      </c>
      <c r="C12" s="55"/>
      <c r="D12" s="55"/>
      <c r="E12" s="53" t="s">
        <v>18</v>
      </c>
    </row>
    <row r="13" spans="2:7" ht="15">
      <c r="B13" s="55" t="s">
        <v>48</v>
      </c>
      <c r="C13" s="55"/>
      <c r="D13" s="54"/>
      <c r="G13" s="54" t="str">
        <f>'Registration form (Hanoi)'!K8</f>
        <v>11&amp;12/04/2023</v>
      </c>
    </row>
    <row r="14" spans="2:6" ht="15">
      <c r="B14" s="56" t="s">
        <v>139</v>
      </c>
      <c r="C14" s="56"/>
      <c r="D14" s="57"/>
      <c r="F14" s="57" t="str">
        <f>'Registration form (Hanoi)'!K8</f>
        <v>11&amp;12/04/2023</v>
      </c>
    </row>
    <row r="16" spans="2:24" ht="25.5" customHeight="1">
      <c r="B16" s="306" t="s">
        <v>13</v>
      </c>
      <c r="C16" s="306" t="s">
        <v>23</v>
      </c>
      <c r="D16" s="306"/>
      <c r="E16" s="306"/>
      <c r="F16" s="306" t="s">
        <v>22</v>
      </c>
      <c r="G16" s="306" t="s">
        <v>19</v>
      </c>
      <c r="H16" s="306" t="s">
        <v>20</v>
      </c>
      <c r="K16" s="99"/>
      <c r="L16" s="64"/>
      <c r="M16" s="64"/>
      <c r="N16" s="64"/>
      <c r="O16" s="64"/>
      <c r="P16" s="65">
        <v>4</v>
      </c>
      <c r="Q16" s="65">
        <v>5</v>
      </c>
      <c r="R16" s="65">
        <v>6</v>
      </c>
      <c r="S16" s="66">
        <v>7</v>
      </c>
      <c r="T16" s="66">
        <v>8</v>
      </c>
      <c r="U16" s="66">
        <v>9</v>
      </c>
      <c r="V16" s="67">
        <v>10</v>
      </c>
      <c r="W16" s="67">
        <v>11</v>
      </c>
      <c r="X16" s="67">
        <v>12</v>
      </c>
    </row>
    <row r="17" spans="2:24" ht="39.75" customHeight="1">
      <c r="B17" s="307"/>
      <c r="C17" s="306"/>
      <c r="D17" s="306"/>
      <c r="E17" s="306"/>
      <c r="F17" s="306"/>
      <c r="G17" s="306"/>
      <c r="H17" s="306"/>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10" t="str">
        <f>'Registration form (Hanoi)'!F8</f>
        <v>Tăng cường khả năng giao tiếp / コミュニケーション力強化講座</v>
      </c>
      <c r="D18" s="311"/>
      <c r="E18" s="312"/>
      <c r="F18" s="59">
        <f>'Registration form (Hanoi)'!C40</f>
        <v>0</v>
      </c>
      <c r="G18" s="101">
        <v>4700000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3" t="s">
        <v>24</v>
      </c>
      <c r="D19" s="314"/>
      <c r="E19" s="314"/>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5" t="s">
        <v>21</v>
      </c>
      <c r="D20" s="315"/>
      <c r="E20" s="315"/>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6" t="s">
        <v>25</v>
      </c>
      <c r="C22" s="316"/>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7" t="s">
        <v>17</v>
      </c>
      <c r="C23" s="317"/>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07/04/2023</v>
      </c>
      <c r="G25" s="54"/>
      <c r="H25" s="54"/>
    </row>
    <row r="26" spans="2:8" ht="15">
      <c r="B26" s="57" t="s">
        <v>31</v>
      </c>
      <c r="C26" s="57"/>
      <c r="D26" s="57"/>
      <c r="E26" s="171" t="str">
        <f>'Registration form (Hanoi)'!F55</f>
        <v>07/04/2023</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52</v>
      </c>
    </row>
    <row r="31" ht="9.75" customHeight="1"/>
    <row r="32" spans="2:8" ht="15">
      <c r="B32" s="318" t="s">
        <v>140</v>
      </c>
      <c r="C32" s="318"/>
      <c r="D32" s="318"/>
      <c r="E32" s="318"/>
      <c r="F32" s="318"/>
      <c r="G32" s="318"/>
      <c r="H32" s="318"/>
    </row>
    <row r="33" spans="2:8" ht="15">
      <c r="B33" s="308" t="s">
        <v>213</v>
      </c>
      <c r="C33" s="308"/>
      <c r="D33" s="308"/>
      <c r="E33" s="308"/>
      <c r="F33" s="308"/>
      <c r="G33" s="308"/>
      <c r="H33" s="308"/>
    </row>
    <row r="35" spans="6:8" ht="15">
      <c r="F35" s="309" t="s">
        <v>16</v>
      </c>
      <c r="G35" s="309"/>
      <c r="H35" s="309"/>
    </row>
    <row r="36" spans="5:9" ht="14.25">
      <c r="E36" s="309" t="s">
        <v>51</v>
      </c>
      <c r="F36" s="309"/>
      <c r="G36" s="309"/>
      <c r="H36" s="309"/>
      <c r="I36" s="309"/>
    </row>
    <row r="37" spans="6:8" ht="15">
      <c r="F37" s="300" t="s">
        <v>41</v>
      </c>
      <c r="G37" s="300"/>
      <c r="H37" s="300"/>
    </row>
    <row r="39" ht="12.75"/>
    <row r="40" ht="12.75"/>
    <row r="41" ht="12.75"/>
    <row r="42" ht="12.75"/>
    <row r="43" ht="12.75"/>
    <row r="44"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AC18" sqref="AC18"/>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0" t="s">
        <v>39</v>
      </c>
      <c r="D4" s="300"/>
      <c r="E4" s="300"/>
      <c r="F4" s="300"/>
      <c r="G4" s="300"/>
      <c r="H4" s="300"/>
    </row>
    <row r="6" spans="2:8" ht="23.25">
      <c r="B6" s="301" t="s">
        <v>12</v>
      </c>
      <c r="C6" s="301"/>
      <c r="D6" s="301"/>
      <c r="E6" s="301"/>
      <c r="F6" s="301"/>
      <c r="G6" s="301"/>
      <c r="H6" s="301"/>
    </row>
    <row r="7" spans="2:8" ht="20.25" customHeight="1">
      <c r="B7" s="57" t="s">
        <v>137</v>
      </c>
      <c r="C7" s="57"/>
      <c r="D7" s="57"/>
      <c r="E7" s="54" t="str">
        <f>'Registration form (Hanoi)'!K8</f>
        <v>11&amp;12/04/2023</v>
      </c>
      <c r="F7" s="57"/>
      <c r="G7" s="57"/>
      <c r="H7" s="57"/>
    </row>
    <row r="8" ht="8.25" customHeight="1"/>
    <row r="9" spans="2:9" ht="27" customHeight="1">
      <c r="B9" s="302" t="s">
        <v>26</v>
      </c>
      <c r="C9" s="302"/>
      <c r="D9" s="303">
        <f>'Registration form (Hanoi)'!F14</f>
        <v>0</v>
      </c>
      <c r="E9" s="304"/>
      <c r="F9" s="304"/>
      <c r="G9" s="304"/>
      <c r="H9" s="304"/>
      <c r="I9" s="304"/>
    </row>
    <row r="10" spans="2:9" ht="28.5" customHeight="1">
      <c r="B10" s="302" t="s">
        <v>27</v>
      </c>
      <c r="C10" s="302"/>
      <c r="D10" s="304">
        <f>'Registration form (Hanoi)'!F16</f>
        <v>0</v>
      </c>
      <c r="E10" s="304"/>
      <c r="F10" s="304"/>
      <c r="G10" s="304"/>
      <c r="H10" s="304"/>
      <c r="I10" s="304"/>
    </row>
    <row r="11" spans="2:9" ht="21" customHeight="1">
      <c r="B11" s="305" t="s">
        <v>28</v>
      </c>
      <c r="C11" s="305"/>
      <c r="D11" s="303">
        <f>'Registration form (Hanoi)'!J15</f>
        <v>0</v>
      </c>
      <c r="E11" s="304"/>
      <c r="F11" s="304"/>
      <c r="G11" s="304"/>
      <c r="H11" s="304"/>
      <c r="I11" s="304"/>
    </row>
    <row r="12" spans="2:5" ht="23.25" customHeight="1">
      <c r="B12" s="55" t="s">
        <v>49</v>
      </c>
      <c r="C12" s="55"/>
      <c r="D12" s="55"/>
      <c r="E12" s="53" t="s">
        <v>18</v>
      </c>
    </row>
    <row r="13" spans="2:7" ht="15">
      <c r="B13" s="55" t="s">
        <v>138</v>
      </c>
      <c r="C13" s="55"/>
      <c r="D13" s="54"/>
      <c r="G13" s="54" t="str">
        <f>'Registration form (Hanoi)'!K8</f>
        <v>11&amp;12/04/2023</v>
      </c>
    </row>
    <row r="14" spans="2:6" ht="15">
      <c r="B14" s="56" t="s">
        <v>139</v>
      </c>
      <c r="C14" s="56"/>
      <c r="D14" s="57"/>
      <c r="F14" s="57" t="str">
        <f>'Registration form (Hanoi)'!K8</f>
        <v>11&amp;12/04/2023</v>
      </c>
    </row>
    <row r="16" spans="2:24" ht="25.5" customHeight="1">
      <c r="B16" s="306" t="s">
        <v>13</v>
      </c>
      <c r="C16" s="306" t="s">
        <v>23</v>
      </c>
      <c r="D16" s="306"/>
      <c r="E16" s="306"/>
      <c r="F16" s="306" t="s">
        <v>22</v>
      </c>
      <c r="G16" s="306" t="s">
        <v>19</v>
      </c>
      <c r="H16" s="306" t="s">
        <v>20</v>
      </c>
      <c r="K16" s="99"/>
      <c r="L16" s="64"/>
      <c r="M16" s="64"/>
      <c r="N16" s="64"/>
      <c r="O16" s="64"/>
      <c r="P16" s="65">
        <v>4</v>
      </c>
      <c r="Q16" s="65">
        <v>5</v>
      </c>
      <c r="R16" s="65">
        <v>6</v>
      </c>
      <c r="S16" s="66">
        <v>7</v>
      </c>
      <c r="T16" s="66">
        <v>8</v>
      </c>
      <c r="U16" s="66">
        <v>9</v>
      </c>
      <c r="V16" s="67">
        <v>10</v>
      </c>
      <c r="W16" s="67">
        <v>11</v>
      </c>
      <c r="X16" s="67">
        <v>12</v>
      </c>
    </row>
    <row r="17" spans="2:24" ht="39.75" customHeight="1">
      <c r="B17" s="307"/>
      <c r="C17" s="306"/>
      <c r="D17" s="306"/>
      <c r="E17" s="306"/>
      <c r="F17" s="306"/>
      <c r="G17" s="306"/>
      <c r="H17" s="306"/>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10" t="str">
        <f>'Registration form (Hanoi)'!F8</f>
        <v>Tăng cường khả năng giao tiếp / コミュニケーション力強化講座</v>
      </c>
      <c r="D18" s="311"/>
      <c r="E18" s="312"/>
      <c r="F18" s="59">
        <f>'Registration form (Hanoi)'!C40</f>
        <v>0</v>
      </c>
      <c r="G18" s="101">
        <v>4350000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3" t="s">
        <v>24</v>
      </c>
      <c r="D19" s="314"/>
      <c r="E19" s="314"/>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5" t="s">
        <v>21</v>
      </c>
      <c r="D20" s="315"/>
      <c r="E20" s="315"/>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6" t="s">
        <v>25</v>
      </c>
      <c r="C22" s="316"/>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7" t="s">
        <v>17</v>
      </c>
      <c r="C23" s="317"/>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07/04/2023</v>
      </c>
      <c r="G25" s="54"/>
      <c r="H25" s="54"/>
    </row>
    <row r="26" spans="2:8" ht="15">
      <c r="B26" s="57" t="s">
        <v>31</v>
      </c>
      <c r="C26" s="57"/>
      <c r="D26" s="57"/>
      <c r="E26" s="173" t="str">
        <f>F25</f>
        <v>07/04/2023</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52</v>
      </c>
    </row>
    <row r="31" ht="9.75" customHeight="1"/>
    <row r="32" spans="2:8" ht="15">
      <c r="B32" s="318" t="s">
        <v>140</v>
      </c>
      <c r="C32" s="318"/>
      <c r="D32" s="318"/>
      <c r="E32" s="318"/>
      <c r="F32" s="318"/>
      <c r="G32" s="318"/>
      <c r="H32" s="318"/>
    </row>
    <row r="33" spans="2:8" ht="15">
      <c r="B33" s="308" t="s">
        <v>141</v>
      </c>
      <c r="C33" s="308"/>
      <c r="D33" s="308"/>
      <c r="E33" s="308"/>
      <c r="F33" s="308"/>
      <c r="G33" s="308"/>
      <c r="H33" s="308"/>
    </row>
    <row r="35" spans="6:8" ht="15">
      <c r="F35" s="309" t="s">
        <v>16</v>
      </c>
      <c r="G35" s="309"/>
      <c r="H35" s="309"/>
    </row>
    <row r="36" spans="5:9" ht="14.25">
      <c r="E36" s="309" t="s">
        <v>51</v>
      </c>
      <c r="F36" s="309"/>
      <c r="G36" s="309"/>
      <c r="H36" s="309"/>
      <c r="I36" s="309"/>
    </row>
    <row r="37" spans="6:8" ht="15">
      <c r="F37" s="300" t="s">
        <v>41</v>
      </c>
      <c r="G37" s="300"/>
      <c r="H37" s="300"/>
    </row>
    <row r="39" ht="12.75"/>
    <row r="40" ht="12.75"/>
    <row r="41" ht="12.75"/>
    <row r="42" ht="12.75"/>
    <row r="43" ht="12.75"/>
    <row r="44"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B2:N68"/>
  <sheetViews>
    <sheetView zoomScalePageLayoutView="0" workbookViewId="0" topLeftCell="A10">
      <selection activeCell="E18" sqref="E18"/>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147</v>
      </c>
      <c r="C2" s="115"/>
      <c r="D2" s="113"/>
    </row>
    <row r="3" spans="2:4" ht="12.75">
      <c r="B3" s="135"/>
      <c r="C3" s="115"/>
      <c r="D3" s="113"/>
    </row>
    <row r="4" spans="2:4" ht="12.75" customHeight="1">
      <c r="B4" s="319" t="s">
        <v>148</v>
      </c>
      <c r="C4" s="319"/>
      <c r="D4" s="115"/>
    </row>
    <row r="5" spans="2:4" ht="12.75" customHeight="1">
      <c r="B5" s="319" t="s">
        <v>82</v>
      </c>
      <c r="C5" s="319"/>
      <c r="D5" s="115"/>
    </row>
    <row r="6" spans="2:4" ht="12.75">
      <c r="B6" s="118"/>
      <c r="C6" s="113"/>
      <c r="D6" s="113"/>
    </row>
    <row r="7" spans="2:4" ht="12.75" customHeight="1">
      <c r="B7" s="119" t="s">
        <v>98</v>
      </c>
      <c r="C7" s="123" t="str">
        <f>'Registration form (Hanoi)'!C40&amp;" người"</f>
        <v>0 người</v>
      </c>
      <c r="D7" s="113"/>
    </row>
    <row r="8" spans="2:4" ht="12.75" customHeight="1">
      <c r="B8" s="119"/>
      <c r="C8" s="123"/>
      <c r="D8" s="113"/>
    </row>
    <row r="9" spans="2:4" ht="12.75" customHeight="1">
      <c r="B9" s="320">
        <f>IF('Registration form (Hanoi)'!E28&lt;&gt;0,"- "&amp;'Registration form (Hanoi)'!D28&amp;"."&amp;'Registration form (Hanoi)'!E28,"")</f>
      </c>
      <c r="C9" s="320"/>
      <c r="D9" s="113"/>
    </row>
    <row r="10" spans="2:4" ht="12.75" customHeight="1">
      <c r="B10" s="320">
        <f>IF('Registration form (Hanoi)'!E29&lt;&gt;0,"- "&amp;'Registration form (Hanoi)'!D29&amp;"."&amp;'Registration form (Hanoi)'!E29,"")</f>
      </c>
      <c r="C10" s="320"/>
      <c r="D10" s="113"/>
    </row>
    <row r="11" spans="2:4" ht="12.75" customHeight="1">
      <c r="B11" s="320">
        <f>IF('Registration form (Hanoi)'!E30&lt;&gt;0,"- "&amp;'Registration form (Hanoi)'!D30&amp;"."&amp;'Registration form (Hanoi)'!E30,"")</f>
      </c>
      <c r="C11" s="320"/>
      <c r="D11" s="113"/>
    </row>
    <row r="12" spans="2:4" ht="12.75" customHeight="1">
      <c r="B12" s="320">
        <f>IF('Registration form (Hanoi)'!E31&lt;&gt;0,"- "&amp;'Registration form (Hanoi)'!D31&amp;"."&amp;'Registration form (Hanoi)'!E31,"")</f>
      </c>
      <c r="C12" s="320"/>
      <c r="D12" s="113"/>
    </row>
    <row r="13" spans="2:4" ht="12.75" customHeight="1">
      <c r="B13" s="320">
        <f>IF('Registration form (Hanoi)'!E32&lt;&gt;0,"- "&amp;'Registration form (Hanoi)'!D32&amp;"."&amp;'Registration form (Hanoi)'!E32,"")</f>
      </c>
      <c r="C13" s="320"/>
      <c r="D13" s="113"/>
    </row>
    <row r="14" spans="2:4" ht="12.75" customHeight="1">
      <c r="B14" s="320">
        <f>IF('Registration form (Hanoi)'!E33&lt;&gt;0,"- "&amp;'Registration form (Hanoi)'!D33&amp;"."&amp;'Registration form (Hanoi)'!E33,"")</f>
      </c>
      <c r="C14" s="320"/>
      <c r="D14" s="113"/>
    </row>
    <row r="15" spans="2:4" ht="12.75" customHeight="1">
      <c r="B15" s="320">
        <f>IF('Registration form (Hanoi)'!E34&lt;&gt;0,"- "&amp;'Registration form (Hanoi)'!D34&amp;"."&amp;'Registration form (Hanoi)'!E34,"")</f>
      </c>
      <c r="C15" s="320"/>
      <c r="D15" s="113"/>
    </row>
    <row r="16" spans="2:4" ht="12.75" customHeight="1">
      <c r="B16" s="320">
        <f>IF('Registration form (Hanoi)'!E35&lt;&gt;0,"- "&amp;'Registration form (Hanoi)'!D35&amp;"."&amp;'Registration form (Hanoi)'!E35,"")</f>
      </c>
      <c r="C16" s="320"/>
      <c r="D16" s="113"/>
    </row>
    <row r="17" spans="2:4" ht="13.5" customHeight="1">
      <c r="B17" s="320">
        <f>IF('Registration form (Hanoi)'!E36&lt;&gt;0,"- "&amp;'Registration form (Hanoi)'!D36&amp;"."&amp;'Registration form (Hanoi)'!E36,"")</f>
      </c>
      <c r="C17" s="320"/>
      <c r="D17" s="113"/>
    </row>
    <row r="18" spans="2:4" ht="13.5" customHeight="1">
      <c r="B18" s="320">
        <f>IF('Registration form (Hanoi)'!E37&lt;&gt;0,"- "&amp;'Registration form (Hanoi)'!D37&amp;"."&amp;'Registration form (Hanoi)'!E37,"")</f>
      </c>
      <c r="C18" s="320"/>
      <c r="D18" s="113"/>
    </row>
    <row r="19" spans="2:4" ht="13.5" customHeight="1">
      <c r="B19" s="320">
        <f>IF('Registration form (Hanoi)'!E38&lt;&gt;0,"- "&amp;'Registration form (Hanoi)'!D38&amp;"."&amp;'Registration form (Hanoi)'!E38,"")</f>
      </c>
      <c r="C19" s="320"/>
      <c r="D19" s="113"/>
    </row>
    <row r="20" spans="2:4" ht="12.75" customHeight="1">
      <c r="B20" s="320">
        <f>IF('Registration form (Hanoi)'!E39&lt;&gt;0,"- "&amp;'Registration form (Hanoi)'!D39&amp;"."&amp;'Registration form (Hanoi)'!E39,"")</f>
      </c>
      <c r="C20" s="320"/>
      <c r="D20" s="113"/>
    </row>
    <row r="21" spans="2:4" ht="12.75" customHeight="1">
      <c r="B21" s="154"/>
      <c r="C21" s="154"/>
      <c r="D21" s="113"/>
    </row>
    <row r="22" spans="2:4" ht="12.75" customHeight="1">
      <c r="B22" s="119" t="s">
        <v>83</v>
      </c>
      <c r="C22" s="118" t="str">
        <f>TEXT('Payment Request Offline (Hanoi)'!G18,"#,##0")&amp;"VND  x  "&amp;'Payment Request Offline (Hanoi)'!F18&amp;"pax  +  10%VAT =  "&amp;TEXT('Payment Request Offline (Hanoi)'!H20,"#,##0")&amp;"VND"</f>
        <v>4,700,000VND  x  0pax  +  10%VAT =  0VND</v>
      </c>
      <c r="D22" s="113"/>
    </row>
    <row r="23" spans="2:4" ht="12.75" customHeight="1">
      <c r="B23" s="113"/>
      <c r="C23" s="113"/>
      <c r="D23" s="113"/>
    </row>
    <row r="24" spans="2:4" ht="12.75" customHeight="1">
      <c r="B24" s="113"/>
      <c r="C24" s="113"/>
      <c r="D24" s="113"/>
    </row>
    <row r="25" spans="2:4" ht="12.75" customHeight="1">
      <c r="B25" s="322" t="s">
        <v>84</v>
      </c>
      <c r="C25" s="322"/>
      <c r="D25" s="113"/>
    </row>
    <row r="26" spans="2:4" ht="12.75" customHeight="1">
      <c r="B26" s="115"/>
      <c r="C26" s="113"/>
      <c r="D26" s="113"/>
    </row>
    <row r="27" spans="2:4" ht="12.75" customHeight="1">
      <c r="B27" s="115"/>
      <c r="C27" s="113"/>
      <c r="D27" s="113"/>
    </row>
    <row r="28" spans="2:4" ht="12.75" customHeight="1">
      <c r="B28" s="140" t="s">
        <v>99</v>
      </c>
      <c r="C28" s="141">
        <f>'Registration form (Hanoi)'!F14</f>
        <v>0</v>
      </c>
      <c r="D28" s="113"/>
    </row>
    <row r="29" spans="2:4" ht="12.75" customHeight="1">
      <c r="B29" s="140" t="s">
        <v>100</v>
      </c>
      <c r="C29" s="142">
        <f>'Registration form (Hanoi)'!F16</f>
        <v>0</v>
      </c>
      <c r="D29" s="113"/>
    </row>
    <row r="30" spans="2:4" ht="12.75" customHeight="1">
      <c r="B30" s="140" t="s">
        <v>102</v>
      </c>
      <c r="C30" s="141">
        <f>'Registration form (Hanoi)'!J15</f>
        <v>0</v>
      </c>
      <c r="D30" s="113"/>
    </row>
    <row r="31" spans="2:4" ht="12.75" customHeight="1">
      <c r="B31" s="115"/>
      <c r="C31" s="113"/>
      <c r="D31" s="113"/>
    </row>
    <row r="32" spans="2:6" ht="12.75" customHeight="1">
      <c r="B32" s="323" t="str">
        <f>IF('Registration form (Hanoi)'!F57&lt;&gt;"","- Thanh toán: Như thông tin trong phiếu đăng kí thời hạn thanh toán là ngày: "&amp;'Registration form (Hanoi)'!F57,"- Thanh toán: Như thông tin trong phiếu đăng kí thời hạn thanh toán mặc định là ngày: "&amp;'Registration form (Hanoi)'!F55)</f>
        <v>- Thanh toán: Như thông tin trong phiếu đăng kí thời hạn thanh toán mặc định là ngày: 07/04/2023</v>
      </c>
      <c r="C32" s="323"/>
      <c r="D32" s="151"/>
      <c r="E32" s="151"/>
      <c r="F32" s="151"/>
    </row>
    <row r="33" spans="2:4" ht="30.75" customHeight="1">
      <c r="B33" s="324" t="s">
        <v>114</v>
      </c>
      <c r="C33" s="324"/>
      <c r="D33" s="113"/>
    </row>
    <row r="34" spans="2:4" ht="12.75" customHeight="1">
      <c r="B34" s="323" t="s">
        <v>124</v>
      </c>
      <c r="C34" s="323"/>
      <c r="D34" s="113"/>
    </row>
    <row r="35" spans="2:4" ht="12.75" customHeight="1">
      <c r="B35" s="113"/>
      <c r="C35" s="113"/>
      <c r="D35" s="113"/>
    </row>
    <row r="36" spans="2:4" ht="12.75" customHeight="1">
      <c r="B36" s="321" t="s">
        <v>85</v>
      </c>
      <c r="C36" s="321"/>
      <c r="D36" s="113"/>
    </row>
    <row r="37" spans="2:14" ht="12.75" customHeight="1">
      <c r="B37" s="115"/>
      <c r="C37" s="113"/>
      <c r="D37" s="115"/>
      <c r="E37" s="115"/>
      <c r="F37" s="115"/>
      <c r="G37" s="115"/>
      <c r="H37" s="115"/>
      <c r="I37" s="115"/>
      <c r="J37" s="115"/>
      <c r="K37" s="115"/>
      <c r="L37" s="115"/>
      <c r="M37" s="115"/>
      <c r="N37" s="115"/>
    </row>
    <row r="38" spans="2:12" ht="24.75" customHeight="1">
      <c r="B38" s="319" t="s">
        <v>113</v>
      </c>
      <c r="C38" s="319"/>
      <c r="D38" s="115"/>
      <c r="E38" s="115"/>
      <c r="F38" s="115"/>
      <c r="G38" s="115"/>
      <c r="H38" s="115"/>
      <c r="I38" s="115"/>
      <c r="J38" s="115"/>
      <c r="K38" s="115"/>
      <c r="L38" s="115"/>
    </row>
    <row r="39" spans="2:4" ht="27" customHeight="1">
      <c r="B39" s="319" t="s">
        <v>112</v>
      </c>
      <c r="C39" s="319"/>
      <c r="D39" s="113"/>
    </row>
    <row r="40" spans="2:4" ht="12.75" customHeight="1">
      <c r="B40" s="113"/>
      <c r="C40" s="113"/>
      <c r="D40" s="113"/>
    </row>
    <row r="41" spans="2:4" ht="12.75" customHeight="1">
      <c r="B41" s="113" t="s">
        <v>93</v>
      </c>
      <c r="C41" s="113"/>
      <c r="D41" s="113"/>
    </row>
    <row r="42" spans="2:4" ht="12.75" customHeight="1">
      <c r="B42" s="113" t="s">
        <v>94</v>
      </c>
      <c r="C42" s="113"/>
      <c r="D42" s="113"/>
    </row>
    <row r="43" spans="2:4" ht="12.75" customHeight="1">
      <c r="B43" s="113" t="s">
        <v>95</v>
      </c>
      <c r="C43" s="113"/>
      <c r="D43" s="113"/>
    </row>
    <row r="44" spans="2:4" ht="12.75" customHeight="1">
      <c r="B44" s="113"/>
      <c r="C44" s="113"/>
      <c r="D44" s="113"/>
    </row>
    <row r="45" spans="2:4" ht="12.75" customHeight="1">
      <c r="B45" s="117" t="s">
        <v>96</v>
      </c>
      <c r="C45" s="113" t="s">
        <v>211</v>
      </c>
      <c r="D45" s="113"/>
    </row>
    <row r="46" spans="2:4" ht="12.75" customHeight="1">
      <c r="B46" s="113"/>
      <c r="C46" s="113"/>
      <c r="D46" s="113"/>
    </row>
    <row r="47" spans="2:4" ht="12.75" customHeight="1">
      <c r="B47" s="117" t="s">
        <v>86</v>
      </c>
      <c r="C47" s="113"/>
      <c r="D47" s="113"/>
    </row>
    <row r="48" spans="2:4" ht="12.75" customHeight="1">
      <c r="B48" s="117"/>
      <c r="C48" s="113"/>
      <c r="D48" s="113"/>
    </row>
    <row r="49" spans="2:4" ht="12.75" customHeight="1">
      <c r="B49" s="116" t="str">
        <f>"- Ngày: "&amp;'Registration form (Hanoi)'!K8</f>
        <v>- Ngày: 11&amp;12/04/2023</v>
      </c>
      <c r="C49" s="113"/>
      <c r="D49" s="113"/>
    </row>
    <row r="50" spans="2:4" ht="12.75" customHeight="1">
      <c r="B50" s="116" t="s">
        <v>87</v>
      </c>
      <c r="C50" s="113"/>
      <c r="D50" s="113"/>
    </row>
    <row r="51" spans="2:4" ht="12.75" customHeight="1">
      <c r="B51" s="113" t="s">
        <v>104</v>
      </c>
      <c r="C51" s="113"/>
      <c r="D51" s="113"/>
    </row>
    <row r="52" spans="2:4" ht="12.75" customHeight="1">
      <c r="B52" s="113" t="s">
        <v>105</v>
      </c>
      <c r="C52" s="113"/>
      <c r="D52" s="113"/>
    </row>
    <row r="53" spans="2:4" ht="12.75" customHeight="1">
      <c r="B53" s="113"/>
      <c r="C53" s="113"/>
      <c r="D53" s="113"/>
    </row>
    <row r="54" spans="2:4" ht="12.75" customHeight="1">
      <c r="B54" s="113" t="s">
        <v>97</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101</v>
      </c>
      <c r="C58" s="113"/>
      <c r="D58" s="113"/>
    </row>
    <row r="59" spans="2:4" ht="12.75" customHeight="1">
      <c r="B59" s="113"/>
      <c r="C59" s="113"/>
      <c r="D59" s="113"/>
    </row>
    <row r="60" spans="2:4" ht="12.75" customHeight="1">
      <c r="B60" s="113" t="s">
        <v>88</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68"/>
  <sheetViews>
    <sheetView zoomScalePageLayoutView="0" workbookViewId="0" topLeftCell="A1">
      <selection activeCell="E15" sqref="E15"/>
    </sheetView>
  </sheetViews>
  <sheetFormatPr defaultColWidth="9.140625" defaultRowHeight="12.75"/>
  <cols>
    <col min="2" max="2" width="19.140625" style="0" customWidth="1"/>
    <col min="3" max="3" width="88.140625" style="0" customWidth="1"/>
    <col min="4" max="4" width="30.8515625" style="0" customWidth="1"/>
  </cols>
  <sheetData>
    <row r="2" spans="2:4" ht="12.75">
      <c r="B2" s="135" t="s">
        <v>147</v>
      </c>
      <c r="C2" s="115"/>
      <c r="D2" s="113"/>
    </row>
    <row r="3" spans="2:4" ht="12.75">
      <c r="B3" s="135"/>
      <c r="C3" s="115"/>
      <c r="D3" s="113"/>
    </row>
    <row r="4" spans="2:4" ht="12.75" customHeight="1">
      <c r="B4" s="319" t="s">
        <v>148</v>
      </c>
      <c r="C4" s="319"/>
      <c r="D4" s="115"/>
    </row>
    <row r="5" spans="2:4" ht="12.75" customHeight="1">
      <c r="B5" s="319" t="s">
        <v>152</v>
      </c>
      <c r="C5" s="319"/>
      <c r="D5" s="115"/>
    </row>
    <row r="6" spans="2:4" ht="12.75">
      <c r="B6" s="118"/>
      <c r="C6" s="113"/>
      <c r="D6" s="113"/>
    </row>
    <row r="7" spans="2:4" ht="12.75" customHeight="1">
      <c r="B7" s="119" t="s">
        <v>98</v>
      </c>
      <c r="C7" s="123" t="str">
        <f>'Registration form (Hanoi)'!C40&amp;" người"</f>
        <v>0 người</v>
      </c>
      <c r="D7" s="113"/>
    </row>
    <row r="8" spans="2:4" ht="12.75" customHeight="1">
      <c r="B8" s="119"/>
      <c r="C8" s="123"/>
      <c r="D8" s="113"/>
    </row>
    <row r="9" spans="2:4" ht="12.75" customHeight="1">
      <c r="B9" s="320">
        <f>IF('Registration form (Hanoi)'!E28&lt;&gt;0,"- "&amp;'Registration form (Hanoi)'!D28&amp;"."&amp;'Registration form (Hanoi)'!E28,"")</f>
      </c>
      <c r="C9" s="320"/>
      <c r="D9" s="113"/>
    </row>
    <row r="10" spans="2:4" ht="12.75" customHeight="1">
      <c r="B10" s="320">
        <f>IF('Registration form (Hanoi)'!E29&lt;&gt;0,"- "&amp;'Registration form (Hanoi)'!D29&amp;"."&amp;'Registration form (Hanoi)'!E29,"")</f>
      </c>
      <c r="C10" s="320"/>
      <c r="D10" s="113"/>
    </row>
    <row r="11" spans="2:4" ht="12.75" customHeight="1">
      <c r="B11" s="320">
        <f>IF('Registration form (Hanoi)'!E30&lt;&gt;0,"- "&amp;'Registration form (Hanoi)'!D30&amp;"."&amp;'Registration form (Hanoi)'!E30,"")</f>
      </c>
      <c r="C11" s="320"/>
      <c r="D11" s="113"/>
    </row>
    <row r="12" spans="2:4" ht="12.75" customHeight="1">
      <c r="B12" s="320">
        <f>IF('Registration form (Hanoi)'!E31&lt;&gt;0,"- "&amp;'Registration form (Hanoi)'!D31&amp;"."&amp;'Registration form (Hanoi)'!E31,"")</f>
      </c>
      <c r="C12" s="320"/>
      <c r="D12" s="113"/>
    </row>
    <row r="13" spans="2:4" ht="12.75" customHeight="1">
      <c r="B13" s="320">
        <f>IF('Registration form (Hanoi)'!E32&lt;&gt;0,"- "&amp;'Registration form (Hanoi)'!D32&amp;"."&amp;'Registration form (Hanoi)'!E32,"")</f>
      </c>
      <c r="C13" s="320"/>
      <c r="D13" s="113"/>
    </row>
    <row r="14" spans="2:4" ht="12.75" customHeight="1">
      <c r="B14" s="320">
        <f>IF('Registration form (Hanoi)'!E33&lt;&gt;0,"- "&amp;'Registration form (Hanoi)'!D33&amp;"."&amp;'Registration form (Hanoi)'!E33,"")</f>
      </c>
      <c r="C14" s="320"/>
      <c r="D14" s="113"/>
    </row>
    <row r="15" spans="2:4" ht="12.75" customHeight="1">
      <c r="B15" s="320">
        <f>IF('Registration form (Hanoi)'!E34&lt;&gt;0,"- "&amp;'Registration form (Hanoi)'!D34&amp;"."&amp;'Registration form (Hanoi)'!E34,"")</f>
      </c>
      <c r="C15" s="320"/>
      <c r="D15" s="113"/>
    </row>
    <row r="16" spans="2:4" ht="12.75" customHeight="1">
      <c r="B16" s="320">
        <f>IF('Registration form (Hanoi)'!E35&lt;&gt;0,"- "&amp;'Registration form (Hanoi)'!D35&amp;"."&amp;'Registration form (Hanoi)'!E35,"")</f>
      </c>
      <c r="C16" s="320"/>
      <c r="D16" s="113"/>
    </row>
    <row r="17" spans="2:4" ht="13.5" customHeight="1">
      <c r="B17" s="320">
        <f>IF('Registration form (Hanoi)'!E36&lt;&gt;0,"- "&amp;'Registration form (Hanoi)'!D36&amp;"."&amp;'Registration form (Hanoi)'!E36,"")</f>
      </c>
      <c r="C17" s="320"/>
      <c r="D17" s="113"/>
    </row>
    <row r="18" spans="2:4" ht="13.5" customHeight="1">
      <c r="B18" s="320">
        <f>IF('Registration form (Hanoi)'!E37&lt;&gt;0,"- "&amp;'Registration form (Hanoi)'!D37&amp;"."&amp;'Registration form (Hanoi)'!E37,"")</f>
      </c>
      <c r="C18" s="320"/>
      <c r="D18" s="113"/>
    </row>
    <row r="19" spans="2:4" ht="13.5" customHeight="1">
      <c r="B19" s="320">
        <f>IF('Registration form (Hanoi)'!E38&lt;&gt;0,"- "&amp;'Registration form (Hanoi)'!D38&amp;"."&amp;'Registration form (Hanoi)'!E38,"")</f>
      </c>
      <c r="C19" s="320"/>
      <c r="D19" s="113"/>
    </row>
    <row r="20" spans="2:4" ht="12.75" customHeight="1">
      <c r="B20" s="320">
        <f>IF('Registration form (Hanoi)'!E39&lt;&gt;0,"- "&amp;'Registration form (Hanoi)'!D39&amp;"."&amp;'Registration form (Hanoi)'!E39,"")</f>
      </c>
      <c r="C20" s="320"/>
      <c r="D20" s="113"/>
    </row>
    <row r="21" spans="2:4" ht="12.75" customHeight="1">
      <c r="B21" s="154"/>
      <c r="C21" s="154"/>
      <c r="D21" s="113"/>
    </row>
    <row r="22" spans="2:4" ht="12.75" customHeight="1">
      <c r="B22" s="119" t="s">
        <v>83</v>
      </c>
      <c r="C22" s="118" t="str">
        <f>TEXT('Payment Request Online (Hanoi)'!G18,"#,##0")&amp;"VND  x  "&amp;'Payment Request Online (Hanoi)'!F18&amp;"pax  +  10%VAT =  "&amp;TEXT('Payment Request Online (Hanoi)'!H20,"#,##0")&amp;"VND"</f>
        <v>4,350,000VND  x  0pax  +  10%VAT =  0VND</v>
      </c>
      <c r="D22" s="113"/>
    </row>
    <row r="23" spans="2:4" ht="12.75" customHeight="1">
      <c r="B23" s="113"/>
      <c r="C23" s="113"/>
      <c r="D23" s="113"/>
    </row>
    <row r="24" spans="2:4" ht="12.75" customHeight="1">
      <c r="B24" s="113"/>
      <c r="C24" s="113"/>
      <c r="D24" s="113"/>
    </row>
    <row r="25" spans="2:4" ht="12.75" customHeight="1">
      <c r="B25" s="322" t="s">
        <v>84</v>
      </c>
      <c r="C25" s="322"/>
      <c r="D25" s="113"/>
    </row>
    <row r="26" spans="2:4" ht="12.75" customHeight="1">
      <c r="B26" s="115"/>
      <c r="C26" s="113"/>
      <c r="D26" s="113"/>
    </row>
    <row r="27" spans="2:4" ht="12.75" customHeight="1">
      <c r="B27" s="115"/>
      <c r="C27" s="113"/>
      <c r="D27" s="113"/>
    </row>
    <row r="28" spans="2:4" ht="12.75" customHeight="1">
      <c r="B28" s="140" t="s">
        <v>99</v>
      </c>
      <c r="C28" s="141">
        <f>'Registration form (Hanoi)'!F14</f>
        <v>0</v>
      </c>
      <c r="D28" s="113"/>
    </row>
    <row r="29" spans="2:4" ht="12.75" customHeight="1">
      <c r="B29" s="140" t="s">
        <v>100</v>
      </c>
      <c r="C29" s="142">
        <f>'Registration form (Hanoi)'!F16</f>
        <v>0</v>
      </c>
      <c r="D29" s="113"/>
    </row>
    <row r="30" spans="2:4" ht="12.75" customHeight="1">
      <c r="B30" s="140" t="s">
        <v>102</v>
      </c>
      <c r="C30" s="141">
        <f>'Registration form (Hanoi)'!J15</f>
        <v>0</v>
      </c>
      <c r="D30" s="113"/>
    </row>
    <row r="31" spans="2:4" ht="12.75" customHeight="1">
      <c r="B31" s="115"/>
      <c r="C31" s="113"/>
      <c r="D31" s="113"/>
    </row>
    <row r="32" spans="2:6" ht="12.75" customHeight="1">
      <c r="B32" s="323" t="str">
        <f>IF('Payment Request Online (Hanoi)'!F25&lt;&gt;"","- Thanh toán: Như thông tin trong phiếu đăng kí thời hạn thanh toán là ngày: "&amp;'Payment Request Online (Hanoi)'!F25,"- Thanh toán: Như thông tin trong phiếu đăng kí thời hạn thanh toán mặc định là ngày: "&amp;'Payment Request Online (Hanoi)'!F25)</f>
        <v>- Thanh toán: Như thông tin trong phiếu đăng kí thời hạn thanh toán là ngày: 07/04/2023</v>
      </c>
      <c r="C32" s="323"/>
      <c r="D32" s="151"/>
      <c r="E32" s="151"/>
      <c r="F32" s="151"/>
    </row>
    <row r="33" spans="2:4" ht="30.75" customHeight="1">
      <c r="B33" s="324" t="s">
        <v>114</v>
      </c>
      <c r="C33" s="324"/>
      <c r="D33" s="113"/>
    </row>
    <row r="34" spans="2:4" ht="12.75" customHeight="1">
      <c r="B34" s="323" t="s">
        <v>124</v>
      </c>
      <c r="C34" s="323"/>
      <c r="D34" s="113"/>
    </row>
    <row r="35" spans="2:4" ht="12.75" customHeight="1">
      <c r="B35" s="113"/>
      <c r="C35" s="113"/>
      <c r="D35" s="113"/>
    </row>
    <row r="36" spans="2:4" ht="12.75" customHeight="1">
      <c r="B36" s="321" t="s">
        <v>85</v>
      </c>
      <c r="C36" s="321"/>
      <c r="D36" s="113"/>
    </row>
    <row r="37" spans="2:14" ht="12.75" customHeight="1">
      <c r="B37" s="115"/>
      <c r="C37" s="113"/>
      <c r="D37" s="115"/>
      <c r="E37" s="115"/>
      <c r="F37" s="115"/>
      <c r="G37" s="115"/>
      <c r="H37" s="115"/>
      <c r="I37" s="115"/>
      <c r="J37" s="115"/>
      <c r="K37" s="115"/>
      <c r="L37" s="115"/>
      <c r="M37" s="115"/>
      <c r="N37" s="115"/>
    </row>
    <row r="38" spans="2:12" ht="24.75" customHeight="1">
      <c r="B38" s="319" t="s">
        <v>113</v>
      </c>
      <c r="C38" s="319"/>
      <c r="D38" s="115"/>
      <c r="E38" s="115"/>
      <c r="F38" s="115"/>
      <c r="G38" s="115"/>
      <c r="H38" s="115"/>
      <c r="I38" s="115"/>
      <c r="J38" s="115"/>
      <c r="K38" s="115"/>
      <c r="L38" s="115"/>
    </row>
    <row r="39" spans="2:4" ht="27" customHeight="1">
      <c r="B39" s="319" t="s">
        <v>134</v>
      </c>
      <c r="C39" s="319"/>
      <c r="D39" s="113"/>
    </row>
    <row r="40" spans="2:4" ht="12.75" customHeight="1">
      <c r="B40" s="113"/>
      <c r="C40" s="113"/>
      <c r="D40" s="113"/>
    </row>
    <row r="41" spans="2:4" ht="12.75" customHeight="1">
      <c r="B41" s="113" t="s">
        <v>93</v>
      </c>
      <c r="C41" s="113"/>
      <c r="D41" s="113"/>
    </row>
    <row r="42" spans="2:4" ht="12.75" customHeight="1">
      <c r="B42" s="113" t="s">
        <v>94</v>
      </c>
      <c r="C42" s="113"/>
      <c r="D42" s="113"/>
    </row>
    <row r="43" spans="2:4" ht="12.75" customHeight="1">
      <c r="B43" s="113" t="s">
        <v>95</v>
      </c>
      <c r="C43" s="113"/>
      <c r="D43" s="113"/>
    </row>
    <row r="44" spans="2:4" ht="12.75" customHeight="1">
      <c r="B44" s="113"/>
      <c r="C44" s="113"/>
      <c r="D44" s="113"/>
    </row>
    <row r="45" spans="2:4" ht="12.75" customHeight="1">
      <c r="B45" s="117" t="s">
        <v>149</v>
      </c>
      <c r="C45" s="113" t="s">
        <v>151</v>
      </c>
      <c r="D45" s="113"/>
    </row>
    <row r="46" spans="2:4" ht="12.75" customHeight="1">
      <c r="B46" s="113"/>
      <c r="C46" s="113"/>
      <c r="D46" s="113"/>
    </row>
    <row r="47" spans="2:4" ht="12.75" customHeight="1">
      <c r="B47" s="117" t="s">
        <v>86</v>
      </c>
      <c r="C47" s="113"/>
      <c r="D47" s="113"/>
    </row>
    <row r="48" spans="2:4" ht="12.75" customHeight="1">
      <c r="B48" s="117"/>
      <c r="C48" s="113"/>
      <c r="D48" s="113"/>
    </row>
    <row r="49" spans="2:4" ht="12.75" customHeight="1">
      <c r="B49" s="116" t="str">
        <f>"- Ngày: "&amp;'Registration form (Hanoi)'!K8</f>
        <v>- Ngày: 11&amp;12/04/2023</v>
      </c>
      <c r="C49" s="113"/>
      <c r="D49" s="113"/>
    </row>
    <row r="50" spans="2:4" ht="12.75" customHeight="1">
      <c r="B50" s="116" t="s">
        <v>87</v>
      </c>
      <c r="C50" s="113"/>
      <c r="D50" s="113"/>
    </row>
    <row r="51" spans="2:4" ht="12.75" customHeight="1">
      <c r="B51" s="113" t="s">
        <v>136</v>
      </c>
      <c r="C51" s="113"/>
      <c r="D51" s="113"/>
    </row>
    <row r="52" spans="2:4" ht="12.75" customHeight="1">
      <c r="B52" s="113" t="s">
        <v>135</v>
      </c>
      <c r="C52" s="113"/>
      <c r="D52" s="113"/>
    </row>
    <row r="53" spans="2:4" ht="12.75" customHeight="1">
      <c r="B53" s="113"/>
      <c r="C53" s="113"/>
      <c r="D53" s="113"/>
    </row>
    <row r="54" spans="2:4" ht="12.75" customHeight="1">
      <c r="B54" s="113" t="s">
        <v>97</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101</v>
      </c>
      <c r="C58" s="113"/>
      <c r="D58" s="113"/>
    </row>
    <row r="59" spans="2:4" ht="12.75" customHeight="1">
      <c r="B59" s="113"/>
      <c r="C59" s="113"/>
      <c r="D59" s="113"/>
    </row>
    <row r="60" spans="2:4" ht="12.75" customHeight="1">
      <c r="B60" s="113" t="s">
        <v>88</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AG65"/>
  <sheetViews>
    <sheetView view="pageBreakPreview" zoomScale="70" zoomScaleNormal="70" zoomScaleSheetLayoutView="70" zoomScalePageLayoutView="0" workbookViewId="0" topLeftCell="A1">
      <selection activeCell="V12" sqref="V11:V12"/>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92" t="s">
        <v>40</v>
      </c>
      <c r="C2" s="193"/>
      <c r="D2" s="193"/>
      <c r="E2" s="193"/>
      <c r="F2" s="193"/>
      <c r="G2" s="193"/>
      <c r="H2" s="193"/>
      <c r="I2" s="193"/>
      <c r="J2" s="193"/>
      <c r="K2" s="193"/>
      <c r="L2" s="193"/>
      <c r="M2" s="193"/>
      <c r="N2" s="193"/>
      <c r="O2" s="193"/>
      <c r="P2" s="193"/>
      <c r="Q2" s="194"/>
      <c r="R2" s="195"/>
      <c r="S2" s="2"/>
      <c r="T2" s="2"/>
      <c r="U2" s="2"/>
      <c r="V2" s="2"/>
      <c r="AB2" s="3" t="s">
        <v>45</v>
      </c>
    </row>
    <row r="3" spans="2:28" ht="27.75" customHeight="1">
      <c r="B3" s="196" t="s">
        <v>0</v>
      </c>
      <c r="C3" s="197"/>
      <c r="D3" s="197"/>
      <c r="E3" s="197"/>
      <c r="F3" s="197"/>
      <c r="G3" s="197"/>
      <c r="H3" s="197"/>
      <c r="I3" s="197"/>
      <c r="J3" s="197"/>
      <c r="K3" s="197"/>
      <c r="L3" s="197"/>
      <c r="M3" s="197"/>
      <c r="N3" s="197"/>
      <c r="O3" s="197"/>
      <c r="P3" s="197"/>
      <c r="Q3" s="198"/>
      <c r="R3" s="199"/>
      <c r="S3" s="2"/>
      <c r="T3" s="2"/>
      <c r="U3" s="2"/>
      <c r="V3" s="2"/>
      <c r="AB3" s="3" t="s">
        <v>44</v>
      </c>
    </row>
    <row r="4" spans="2:28" ht="27.75" customHeight="1">
      <c r="B4" s="200" t="str">
        <f>Data!D22</f>
        <v>E-mail: info@imtc.vn, Tel: 028.3551.1900</v>
      </c>
      <c r="C4" s="201"/>
      <c r="D4" s="201"/>
      <c r="E4" s="201"/>
      <c r="F4" s="201"/>
      <c r="G4" s="201"/>
      <c r="H4" s="201"/>
      <c r="I4" s="201"/>
      <c r="J4" s="201"/>
      <c r="K4" s="201"/>
      <c r="L4" s="201"/>
      <c r="M4" s="201"/>
      <c r="N4" s="201"/>
      <c r="O4" s="201"/>
      <c r="P4" s="201"/>
      <c r="Q4" s="201"/>
      <c r="R4" s="202"/>
      <c r="S4" s="2"/>
      <c r="T4" s="2"/>
      <c r="U4" s="2"/>
      <c r="V4" s="2"/>
      <c r="AB4" s="3" t="s">
        <v>43</v>
      </c>
    </row>
    <row r="5" spans="2:18" ht="18.75" customHeight="1">
      <c r="B5" s="178" t="s">
        <v>163</v>
      </c>
      <c r="C5" s="1"/>
      <c r="D5" s="1"/>
      <c r="E5" s="1"/>
      <c r="F5" s="1"/>
      <c r="G5" s="1"/>
      <c r="H5" s="1"/>
      <c r="I5" s="1"/>
      <c r="J5" s="5"/>
      <c r="K5" s="6"/>
      <c r="L5" s="6"/>
      <c r="M5" s="6"/>
      <c r="N5" s="1"/>
      <c r="O5" s="1"/>
      <c r="P5" s="1"/>
      <c r="Q5" s="1"/>
      <c r="R5" s="159"/>
    </row>
    <row r="6" spans="2:18" ht="19.5">
      <c r="B6" s="4"/>
      <c r="C6" s="203" t="s">
        <v>188</v>
      </c>
      <c r="D6" s="203"/>
      <c r="E6" s="203"/>
      <c r="F6" s="204" t="s">
        <v>189</v>
      </c>
      <c r="G6" s="204"/>
      <c r="H6" s="204"/>
      <c r="I6" s="204"/>
      <c r="J6" s="204"/>
      <c r="K6" s="203" t="s">
        <v>190</v>
      </c>
      <c r="L6" s="203"/>
      <c r="M6" s="203"/>
      <c r="N6" s="203"/>
      <c r="O6" s="203"/>
      <c r="P6" s="203"/>
      <c r="Q6" s="203"/>
      <c r="R6" s="160"/>
    </row>
    <row r="7" spans="2:18" ht="18.75">
      <c r="B7" s="4"/>
      <c r="C7" s="205" t="s">
        <v>90</v>
      </c>
      <c r="D7" s="205"/>
      <c r="E7" s="205"/>
      <c r="F7" s="206" t="s">
        <v>1</v>
      </c>
      <c r="G7" s="207"/>
      <c r="H7" s="207"/>
      <c r="I7" s="207"/>
      <c r="J7" s="207"/>
      <c r="K7" s="208" t="s">
        <v>91</v>
      </c>
      <c r="L7" s="207"/>
      <c r="M7" s="207"/>
      <c r="N7" s="207"/>
      <c r="O7" s="207"/>
      <c r="P7" s="207"/>
      <c r="Q7" s="207"/>
      <c r="R7" s="160"/>
    </row>
    <row r="8" spans="2:18" ht="18.75" customHeight="1">
      <c r="B8" s="8"/>
      <c r="C8" s="209" t="s">
        <v>9</v>
      </c>
      <c r="D8" s="209"/>
      <c r="E8" s="209"/>
      <c r="F8" s="342" t="s">
        <v>127</v>
      </c>
      <c r="G8" s="343"/>
      <c r="H8" s="343"/>
      <c r="I8" s="343"/>
      <c r="J8" s="344"/>
      <c r="K8" s="216" t="str">
        <f>IF(C8="HN",VLOOKUP(F8,Data!$D$2:$L$18,2,FALSE),IF(C8="HCM",VLOOKUP(F8,Data!$D$2:$L$18,3,FALSE),IF(C8="Hải Phòng",VLOOKUP(F8,Data!$D$2:$L$18,6,FALSE),VLOOKUP(F8,Data!$D$2:$L$18,7,FALSE))))</f>
        <v>14&amp;15/03/2023</v>
      </c>
      <c r="L8" s="216"/>
      <c r="M8" s="216"/>
      <c r="N8" s="216"/>
      <c r="O8" s="216"/>
      <c r="P8" s="216"/>
      <c r="Q8" s="216"/>
      <c r="R8" s="160"/>
    </row>
    <row r="9" spans="2:18" ht="24" customHeight="1">
      <c r="B9" s="9"/>
      <c r="C9" s="209"/>
      <c r="D9" s="209"/>
      <c r="E9" s="209"/>
      <c r="F9" s="345"/>
      <c r="G9" s="346"/>
      <c r="H9" s="346"/>
      <c r="I9" s="346"/>
      <c r="J9" s="347"/>
      <c r="K9" s="216"/>
      <c r="L9" s="216"/>
      <c r="M9" s="216"/>
      <c r="N9" s="216"/>
      <c r="O9" s="216"/>
      <c r="P9" s="216"/>
      <c r="Q9" s="216"/>
      <c r="R9" s="160"/>
    </row>
    <row r="10" spans="2:18" ht="21">
      <c r="B10" s="178" t="s">
        <v>164</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17" t="s">
        <v>153</v>
      </c>
      <c r="D13" s="217"/>
      <c r="E13" s="218"/>
      <c r="F13" s="225" t="s">
        <v>184</v>
      </c>
      <c r="G13" s="237"/>
      <c r="H13" s="237"/>
      <c r="I13" s="237"/>
      <c r="J13" s="237"/>
      <c r="K13" s="237"/>
      <c r="L13" s="237"/>
      <c r="M13" s="237"/>
      <c r="N13" s="237"/>
      <c r="O13" s="237"/>
      <c r="P13" s="237"/>
      <c r="Q13" s="238"/>
      <c r="R13" s="158"/>
      <c r="S13" s="157"/>
      <c r="T13" s="157"/>
      <c r="U13" s="157"/>
      <c r="V13" s="157"/>
      <c r="W13" s="157"/>
      <c r="X13" s="157"/>
      <c r="Y13" s="157"/>
      <c r="Z13" s="157"/>
      <c r="AA13" s="157"/>
      <c r="AB13" s="157"/>
      <c r="AC13" s="157"/>
      <c r="AD13" s="157"/>
      <c r="AE13" s="157"/>
      <c r="AF13" s="157"/>
      <c r="AG13" s="157"/>
    </row>
    <row r="14" spans="2:22" ht="42" customHeight="1">
      <c r="B14" s="9"/>
      <c r="C14" s="217"/>
      <c r="D14" s="217"/>
      <c r="E14" s="218"/>
      <c r="F14" s="219"/>
      <c r="G14" s="219"/>
      <c r="H14" s="219"/>
      <c r="I14" s="219"/>
      <c r="J14" s="219"/>
      <c r="K14" s="219"/>
      <c r="L14" s="219"/>
      <c r="M14" s="219"/>
      <c r="N14" s="219"/>
      <c r="O14" s="219"/>
      <c r="P14" s="219"/>
      <c r="Q14" s="220"/>
      <c r="R14" s="16"/>
      <c r="S14" s="15"/>
      <c r="T14" s="15"/>
      <c r="U14" s="15"/>
      <c r="V14" s="15"/>
    </row>
    <row r="15" spans="2:18" ht="33.75" customHeight="1">
      <c r="B15" s="9"/>
      <c r="C15" s="221" t="s">
        <v>192</v>
      </c>
      <c r="D15" s="222"/>
      <c r="E15" s="222"/>
      <c r="F15" s="225" t="s">
        <v>194</v>
      </c>
      <c r="G15" s="226"/>
      <c r="H15" s="226"/>
      <c r="I15" s="227" t="s">
        <v>196</v>
      </c>
      <c r="J15" s="229"/>
      <c r="K15" s="230"/>
      <c r="L15" s="230"/>
      <c r="M15" s="230"/>
      <c r="N15" s="230"/>
      <c r="O15" s="230"/>
      <c r="P15" s="230"/>
      <c r="Q15" s="231"/>
      <c r="R15" s="17"/>
    </row>
    <row r="16" spans="2:18" ht="54" customHeight="1">
      <c r="B16" s="9"/>
      <c r="C16" s="223"/>
      <c r="D16" s="224"/>
      <c r="E16" s="224"/>
      <c r="F16" s="235"/>
      <c r="G16" s="236"/>
      <c r="H16" s="236"/>
      <c r="I16" s="228"/>
      <c r="J16" s="232"/>
      <c r="K16" s="233"/>
      <c r="L16" s="233"/>
      <c r="M16" s="233"/>
      <c r="N16" s="233"/>
      <c r="O16" s="233"/>
      <c r="P16" s="233"/>
      <c r="Q16" s="234"/>
      <c r="R16" s="17"/>
    </row>
    <row r="17" spans="2:18" ht="28.5" customHeight="1">
      <c r="B17" s="9"/>
      <c r="C17" s="218" t="s">
        <v>155</v>
      </c>
      <c r="D17" s="218"/>
      <c r="E17" s="218"/>
      <c r="F17" s="239" t="s">
        <v>186</v>
      </c>
      <c r="G17" s="239"/>
      <c r="H17" s="239"/>
      <c r="I17" s="183" t="s">
        <v>180</v>
      </c>
      <c r="J17" s="240"/>
      <c r="K17" s="240"/>
      <c r="L17" s="240"/>
      <c r="M17" s="240"/>
      <c r="N17" s="240"/>
      <c r="O17" s="240"/>
      <c r="P17" s="240"/>
      <c r="Q17" s="240"/>
      <c r="R17" s="17"/>
    </row>
    <row r="18" spans="2:18" ht="28.5" customHeight="1">
      <c r="B18" s="9"/>
      <c r="C18" s="218"/>
      <c r="D18" s="218"/>
      <c r="E18" s="218"/>
      <c r="F18" s="241"/>
      <c r="G18" s="241"/>
      <c r="H18" s="241"/>
      <c r="I18" s="183" t="s">
        <v>181</v>
      </c>
      <c r="J18" s="240"/>
      <c r="K18" s="240"/>
      <c r="L18" s="240"/>
      <c r="M18" s="240"/>
      <c r="N18" s="240"/>
      <c r="O18" s="240"/>
      <c r="P18" s="240"/>
      <c r="Q18" s="240"/>
      <c r="R18" s="17"/>
    </row>
    <row r="19" spans="2:18" ht="28.5" customHeight="1">
      <c r="B19" s="9"/>
      <c r="C19" s="218" t="s">
        <v>193</v>
      </c>
      <c r="D19" s="218"/>
      <c r="E19" s="218"/>
      <c r="F19" s="226" t="s">
        <v>195</v>
      </c>
      <c r="G19" s="226"/>
      <c r="H19" s="226"/>
      <c r="I19" s="184" t="s">
        <v>197</v>
      </c>
      <c r="J19" s="240"/>
      <c r="K19" s="240"/>
      <c r="L19" s="240"/>
      <c r="M19" s="240"/>
      <c r="N19" s="240"/>
      <c r="O19" s="240"/>
      <c r="P19" s="240"/>
      <c r="Q19" s="240"/>
      <c r="R19" s="17"/>
    </row>
    <row r="20" spans="2:18" ht="28.5" customHeight="1">
      <c r="B20" s="9"/>
      <c r="C20" s="218"/>
      <c r="D20" s="218"/>
      <c r="E20" s="218"/>
      <c r="F20" s="241"/>
      <c r="G20" s="241"/>
      <c r="H20" s="241"/>
      <c r="I20" s="184" t="s">
        <v>198</v>
      </c>
      <c r="J20" s="240"/>
      <c r="K20" s="240"/>
      <c r="L20" s="240"/>
      <c r="M20" s="240"/>
      <c r="N20" s="240"/>
      <c r="O20" s="240"/>
      <c r="P20" s="240"/>
      <c r="Q20" s="240"/>
      <c r="R20" s="17"/>
    </row>
    <row r="21" spans="2:18" ht="19.5" customHeight="1">
      <c r="B21" s="20"/>
      <c r="C21" s="242" t="s">
        <v>199</v>
      </c>
      <c r="D21" s="243"/>
      <c r="E21" s="243"/>
      <c r="F21" s="243"/>
      <c r="G21" s="243"/>
      <c r="H21" s="243"/>
      <c r="I21" s="243"/>
      <c r="J21" s="243"/>
      <c r="K21" s="243"/>
      <c r="L21" s="243"/>
      <c r="M21" s="243"/>
      <c r="N21" s="243"/>
      <c r="O21" s="243"/>
      <c r="P21" s="243"/>
      <c r="Q21" s="244"/>
      <c r="R21" s="21"/>
    </row>
    <row r="22" spans="2:18" ht="19.5" customHeight="1">
      <c r="B22" s="22"/>
      <c r="C22" s="23"/>
      <c r="D22" s="24" t="s">
        <v>37</v>
      </c>
      <c r="E22" s="24"/>
      <c r="F22" s="18"/>
      <c r="G22" s="19" t="s">
        <v>63</v>
      </c>
      <c r="H22" s="18"/>
      <c r="I22" s="94" t="s">
        <v>106</v>
      </c>
      <c r="J22" s="18"/>
      <c r="K22" s="18"/>
      <c r="L22" s="18"/>
      <c r="M22" s="19"/>
      <c r="N22" s="25" t="s">
        <v>89</v>
      </c>
      <c r="O22" s="24" t="s">
        <v>108</v>
      </c>
      <c r="P22" s="23"/>
      <c r="Q22" s="26"/>
      <c r="R22" s="27"/>
    </row>
    <row r="23" spans="2:18" ht="19.5" customHeight="1">
      <c r="B23" s="22"/>
      <c r="C23" s="28"/>
      <c r="D23" s="29" t="s">
        <v>38</v>
      </c>
      <c r="E23" s="29"/>
      <c r="F23" s="30"/>
      <c r="G23" s="29" t="s">
        <v>5</v>
      </c>
      <c r="H23" s="30"/>
      <c r="I23" s="95" t="s">
        <v>107</v>
      </c>
      <c r="J23" s="30"/>
      <c r="K23" s="30"/>
      <c r="L23" s="30"/>
      <c r="M23" s="29"/>
      <c r="N23" s="31" t="s">
        <v>89</v>
      </c>
      <c r="O23" s="31" t="s">
        <v>109</v>
      </c>
      <c r="P23" s="29"/>
      <c r="Q23" s="32"/>
      <c r="R23" s="33"/>
    </row>
    <row r="24" spans="2:18" ht="39.75" customHeight="1">
      <c r="B24" s="20"/>
      <c r="C24" s="189" t="s">
        <v>178</v>
      </c>
      <c r="D24" s="190"/>
      <c r="E24" s="190"/>
      <c r="F24" s="190"/>
      <c r="G24" s="190"/>
      <c r="H24" s="190"/>
      <c r="I24" s="190"/>
      <c r="J24" s="190"/>
      <c r="K24" s="191"/>
      <c r="L24" s="185" t="s">
        <v>200</v>
      </c>
      <c r="M24" s="340" t="s">
        <v>201</v>
      </c>
      <c r="N24" s="340"/>
      <c r="O24" s="340"/>
      <c r="P24" s="340"/>
      <c r="Q24" s="341"/>
      <c r="R24" s="21"/>
    </row>
    <row r="25" spans="2:18" ht="29.25" customHeight="1">
      <c r="B25" s="178" t="s">
        <v>202</v>
      </c>
      <c r="C25" s="10"/>
      <c r="D25" s="10"/>
      <c r="E25" s="10"/>
      <c r="F25" s="1"/>
      <c r="G25" s="1"/>
      <c r="H25" s="1"/>
      <c r="I25" s="1"/>
      <c r="J25" s="1"/>
      <c r="K25" s="1"/>
      <c r="L25" s="1"/>
      <c r="M25" s="1"/>
      <c r="N25" s="1"/>
      <c r="O25" s="1"/>
      <c r="P25" s="1"/>
      <c r="Q25" s="1"/>
      <c r="R25" s="7"/>
    </row>
    <row r="26" spans="2:18" ht="33" customHeight="1">
      <c r="B26" s="9"/>
      <c r="C26" s="246" t="s">
        <v>6</v>
      </c>
      <c r="D26" s="246" t="s">
        <v>42</v>
      </c>
      <c r="E26" s="248" t="s">
        <v>203</v>
      </c>
      <c r="F26" s="248" t="s">
        <v>204</v>
      </c>
      <c r="G26" s="248" t="s">
        <v>205</v>
      </c>
      <c r="H26" s="250" t="s">
        <v>206</v>
      </c>
      <c r="I26" s="251"/>
      <c r="J26" s="280" t="s">
        <v>174</v>
      </c>
      <c r="K26" s="280"/>
      <c r="L26" s="280"/>
      <c r="M26" s="280"/>
      <c r="N26" s="280"/>
      <c r="O26" s="280"/>
      <c r="P26" s="280"/>
      <c r="Q26" s="280"/>
      <c r="R26" s="34"/>
    </row>
    <row r="27" spans="2:18" ht="31.5" customHeight="1">
      <c r="B27" s="9"/>
      <c r="C27" s="247"/>
      <c r="D27" s="247"/>
      <c r="E27" s="249"/>
      <c r="F27" s="249"/>
      <c r="G27" s="248"/>
      <c r="H27" s="181" t="s">
        <v>207</v>
      </c>
      <c r="I27" s="182" t="s">
        <v>176</v>
      </c>
      <c r="J27" s="280"/>
      <c r="K27" s="280"/>
      <c r="L27" s="280"/>
      <c r="M27" s="280"/>
      <c r="N27" s="280"/>
      <c r="O27" s="280"/>
      <c r="P27" s="280"/>
      <c r="Q27" s="280"/>
      <c r="R27" s="34"/>
    </row>
    <row r="28" spans="2:18" ht="30" customHeight="1">
      <c r="B28" s="9"/>
      <c r="C28" s="161">
        <v>1</v>
      </c>
      <c r="D28" s="138"/>
      <c r="E28" s="152"/>
      <c r="F28" s="153"/>
      <c r="G28" s="153"/>
      <c r="H28" s="139"/>
      <c r="I28" s="139"/>
      <c r="J28" s="281"/>
      <c r="K28" s="282"/>
      <c r="L28" s="282"/>
      <c r="M28" s="282"/>
      <c r="N28" s="282"/>
      <c r="O28" s="282"/>
      <c r="P28" s="282"/>
      <c r="Q28" s="283"/>
      <c r="R28" s="16"/>
    </row>
    <row r="29" spans="2:18" ht="30" customHeight="1">
      <c r="B29" s="9"/>
      <c r="C29" s="161">
        <v>2</v>
      </c>
      <c r="D29" s="138"/>
      <c r="E29" s="152"/>
      <c r="F29" s="153"/>
      <c r="G29" s="153"/>
      <c r="H29" s="139"/>
      <c r="I29" s="139"/>
      <c r="J29" s="284"/>
      <c r="K29" s="285"/>
      <c r="L29" s="285"/>
      <c r="M29" s="285"/>
      <c r="N29" s="285"/>
      <c r="O29" s="285"/>
      <c r="P29" s="285"/>
      <c r="Q29" s="286"/>
      <c r="R29" s="16"/>
    </row>
    <row r="30" spans="2:18" ht="30" customHeight="1">
      <c r="B30" s="9"/>
      <c r="C30" s="161">
        <v>3</v>
      </c>
      <c r="D30" s="138"/>
      <c r="E30" s="152"/>
      <c r="F30" s="153"/>
      <c r="G30" s="153"/>
      <c r="H30" s="139"/>
      <c r="I30" s="139"/>
      <c r="J30" s="284"/>
      <c r="K30" s="285"/>
      <c r="L30" s="285"/>
      <c r="M30" s="285"/>
      <c r="N30" s="285"/>
      <c r="O30" s="285"/>
      <c r="P30" s="285"/>
      <c r="Q30" s="286"/>
      <c r="R30" s="16"/>
    </row>
    <row r="31" spans="2:18" ht="30" customHeight="1">
      <c r="B31" s="9"/>
      <c r="C31" s="161">
        <v>4</v>
      </c>
      <c r="D31" s="138"/>
      <c r="E31" s="152"/>
      <c r="F31" s="153"/>
      <c r="G31" s="153"/>
      <c r="H31" s="139"/>
      <c r="I31" s="139"/>
      <c r="J31" s="284"/>
      <c r="K31" s="285"/>
      <c r="L31" s="285"/>
      <c r="M31" s="285"/>
      <c r="N31" s="285"/>
      <c r="O31" s="285"/>
      <c r="P31" s="285"/>
      <c r="Q31" s="286"/>
      <c r="R31" s="16"/>
    </row>
    <row r="32" spans="2:18" ht="30" customHeight="1">
      <c r="B32" s="9"/>
      <c r="C32" s="161">
        <v>5</v>
      </c>
      <c r="D32" s="138"/>
      <c r="E32" s="152"/>
      <c r="F32" s="153"/>
      <c r="G32" s="153"/>
      <c r="H32" s="139"/>
      <c r="I32" s="139"/>
      <c r="J32" s="284"/>
      <c r="K32" s="285"/>
      <c r="L32" s="285"/>
      <c r="M32" s="285"/>
      <c r="N32" s="285"/>
      <c r="O32" s="285"/>
      <c r="P32" s="285"/>
      <c r="Q32" s="286"/>
      <c r="R32" s="16"/>
    </row>
    <row r="33" spans="2:18" ht="30" customHeight="1">
      <c r="B33" s="9"/>
      <c r="C33" s="161">
        <v>6</v>
      </c>
      <c r="D33" s="138"/>
      <c r="E33" s="152"/>
      <c r="F33" s="153"/>
      <c r="G33" s="153"/>
      <c r="H33" s="139"/>
      <c r="I33" s="139"/>
      <c r="J33" s="284"/>
      <c r="K33" s="285"/>
      <c r="L33" s="285"/>
      <c r="M33" s="285"/>
      <c r="N33" s="285"/>
      <c r="O33" s="285"/>
      <c r="P33" s="285"/>
      <c r="Q33" s="286"/>
      <c r="R33" s="16"/>
    </row>
    <row r="34" spans="2:18" ht="30" customHeight="1">
      <c r="B34" s="9"/>
      <c r="C34" s="161">
        <v>7</v>
      </c>
      <c r="D34" s="138"/>
      <c r="E34" s="152"/>
      <c r="F34" s="153"/>
      <c r="G34" s="153"/>
      <c r="H34" s="139"/>
      <c r="I34" s="139"/>
      <c r="J34" s="284"/>
      <c r="K34" s="285"/>
      <c r="L34" s="285"/>
      <c r="M34" s="285"/>
      <c r="N34" s="285"/>
      <c r="O34" s="285"/>
      <c r="P34" s="285"/>
      <c r="Q34" s="286"/>
      <c r="R34" s="16"/>
    </row>
    <row r="35" spans="2:18" ht="30" customHeight="1">
      <c r="B35" s="9"/>
      <c r="C35" s="161">
        <v>8</v>
      </c>
      <c r="D35" s="138"/>
      <c r="E35" s="152"/>
      <c r="F35" s="153"/>
      <c r="G35" s="153"/>
      <c r="H35" s="139"/>
      <c r="I35" s="139"/>
      <c r="J35" s="284"/>
      <c r="K35" s="285"/>
      <c r="L35" s="285"/>
      <c r="M35" s="285"/>
      <c r="N35" s="285"/>
      <c r="O35" s="285"/>
      <c r="P35" s="285"/>
      <c r="Q35" s="286"/>
      <c r="R35" s="16"/>
    </row>
    <row r="36" spans="2:18" ht="30" customHeight="1">
      <c r="B36" s="9"/>
      <c r="C36" s="161">
        <v>9</v>
      </c>
      <c r="D36" s="138"/>
      <c r="E36" s="152"/>
      <c r="F36" s="153"/>
      <c r="G36" s="153"/>
      <c r="H36" s="139"/>
      <c r="I36" s="139"/>
      <c r="J36" s="284"/>
      <c r="K36" s="285"/>
      <c r="L36" s="285"/>
      <c r="M36" s="285"/>
      <c r="N36" s="285"/>
      <c r="O36" s="285"/>
      <c r="P36" s="285"/>
      <c r="Q36" s="286"/>
      <c r="R36" s="16"/>
    </row>
    <row r="37" spans="2:18" ht="30" customHeight="1">
      <c r="B37" s="9"/>
      <c r="C37" s="161">
        <v>10</v>
      </c>
      <c r="D37" s="138"/>
      <c r="E37" s="152"/>
      <c r="F37" s="153"/>
      <c r="G37" s="153"/>
      <c r="H37" s="139"/>
      <c r="I37" s="139"/>
      <c r="J37" s="284"/>
      <c r="K37" s="285"/>
      <c r="L37" s="285"/>
      <c r="M37" s="285"/>
      <c r="N37" s="285"/>
      <c r="O37" s="285"/>
      <c r="P37" s="285"/>
      <c r="Q37" s="286"/>
      <c r="R37" s="16"/>
    </row>
    <row r="38" spans="2:18" ht="30" customHeight="1">
      <c r="B38" s="9"/>
      <c r="C38" s="161">
        <v>11</v>
      </c>
      <c r="D38" s="138"/>
      <c r="E38" s="152"/>
      <c r="F38" s="153"/>
      <c r="G38" s="153"/>
      <c r="H38" s="139"/>
      <c r="I38" s="139"/>
      <c r="J38" s="284"/>
      <c r="K38" s="285"/>
      <c r="L38" s="285"/>
      <c r="M38" s="285"/>
      <c r="N38" s="285"/>
      <c r="O38" s="285"/>
      <c r="P38" s="285"/>
      <c r="Q38" s="286"/>
      <c r="R38" s="16"/>
    </row>
    <row r="39" spans="2:18" ht="30" customHeight="1">
      <c r="B39" s="9"/>
      <c r="C39" s="161">
        <v>12</v>
      </c>
      <c r="D39" s="138"/>
      <c r="E39" s="152"/>
      <c r="F39" s="153"/>
      <c r="G39" s="153"/>
      <c r="H39" s="139"/>
      <c r="I39" s="139"/>
      <c r="J39" s="284"/>
      <c r="K39" s="285"/>
      <c r="L39" s="285"/>
      <c r="M39" s="285"/>
      <c r="N39" s="285"/>
      <c r="O39" s="285"/>
      <c r="P39" s="285"/>
      <c r="Q39" s="286"/>
      <c r="R39" s="16"/>
    </row>
    <row r="40" spans="2:18" ht="19.5" customHeight="1">
      <c r="B40" s="9"/>
      <c r="C40" s="59">
        <f>COUNTA(E28:E39)</f>
        <v>0</v>
      </c>
      <c r="D40" s="60"/>
      <c r="E40" s="137"/>
      <c r="F40" s="137"/>
      <c r="G40" s="137"/>
      <c r="H40" s="137"/>
      <c r="I40" s="137"/>
      <c r="J40" s="287"/>
      <c r="K40" s="288"/>
      <c r="L40" s="288"/>
      <c r="M40" s="288"/>
      <c r="N40" s="288"/>
      <c r="O40" s="288"/>
      <c r="P40" s="288"/>
      <c r="Q40" s="289"/>
      <c r="R40" s="7"/>
    </row>
    <row r="41" spans="2:18" ht="27" customHeight="1">
      <c r="B41" s="178" t="s">
        <v>166</v>
      </c>
      <c r="C41" s="10"/>
      <c r="D41" s="10"/>
      <c r="E41" s="10"/>
      <c r="F41" s="1"/>
      <c r="G41" s="1"/>
      <c r="H41" s="1"/>
      <c r="I41" s="1"/>
      <c r="J41" s="1"/>
      <c r="K41" s="1"/>
      <c r="L41" s="1"/>
      <c r="M41" s="1"/>
      <c r="N41" s="1"/>
      <c r="O41" s="1"/>
      <c r="P41" s="1"/>
      <c r="Q41" s="1"/>
      <c r="R41" s="7"/>
    </row>
    <row r="42" spans="2:18" ht="24.75" customHeight="1">
      <c r="B42" s="9"/>
      <c r="C42" s="250" t="s">
        <v>169</v>
      </c>
      <c r="D42" s="251"/>
      <c r="E42" s="251"/>
      <c r="F42" s="251"/>
      <c r="G42" s="251"/>
      <c r="H42" s="251"/>
      <c r="I42" s="251"/>
      <c r="J42" s="251"/>
      <c r="K42" s="251"/>
      <c r="L42" s="251"/>
      <c r="M42" s="251"/>
      <c r="N42" s="251"/>
      <c r="O42" s="251"/>
      <c r="P42" s="251"/>
      <c r="Q42" s="290"/>
      <c r="R42" s="35"/>
    </row>
    <row r="43" spans="2:18" ht="29.25" customHeight="1">
      <c r="B43" s="9"/>
      <c r="C43" s="331"/>
      <c r="D43" s="332"/>
      <c r="E43" s="332"/>
      <c r="F43" s="332"/>
      <c r="G43" s="332"/>
      <c r="H43" s="332"/>
      <c r="I43" s="332"/>
      <c r="J43" s="332"/>
      <c r="K43" s="332"/>
      <c r="L43" s="332"/>
      <c r="M43" s="332"/>
      <c r="N43" s="332"/>
      <c r="O43" s="332"/>
      <c r="P43" s="332"/>
      <c r="Q43" s="333"/>
      <c r="R43" s="21"/>
    </row>
    <row r="44" spans="2:18" ht="15">
      <c r="B44" s="9"/>
      <c r="C44" s="334"/>
      <c r="D44" s="335"/>
      <c r="E44" s="335"/>
      <c r="F44" s="335"/>
      <c r="G44" s="335"/>
      <c r="H44" s="335"/>
      <c r="I44" s="335"/>
      <c r="J44" s="335"/>
      <c r="K44" s="335"/>
      <c r="L44" s="335"/>
      <c r="M44" s="335"/>
      <c r="N44" s="335"/>
      <c r="O44" s="335"/>
      <c r="P44" s="335"/>
      <c r="Q44" s="336"/>
      <c r="R44" s="21"/>
    </row>
    <row r="45" spans="2:18" ht="16.5" customHeight="1">
      <c r="B45" s="9"/>
      <c r="C45" s="334"/>
      <c r="D45" s="335"/>
      <c r="E45" s="335"/>
      <c r="F45" s="335"/>
      <c r="G45" s="335"/>
      <c r="H45" s="335"/>
      <c r="I45" s="335"/>
      <c r="J45" s="335"/>
      <c r="K45" s="335"/>
      <c r="L45" s="335"/>
      <c r="M45" s="335"/>
      <c r="N45" s="335"/>
      <c r="O45" s="335"/>
      <c r="P45" s="335"/>
      <c r="Q45" s="336"/>
      <c r="R45" s="21"/>
    </row>
    <row r="46" spans="2:18" ht="15">
      <c r="B46" s="9"/>
      <c r="C46" s="337"/>
      <c r="D46" s="338"/>
      <c r="E46" s="338"/>
      <c r="F46" s="338"/>
      <c r="G46" s="338"/>
      <c r="H46" s="338"/>
      <c r="I46" s="338"/>
      <c r="J46" s="338"/>
      <c r="K46" s="338"/>
      <c r="L46" s="338"/>
      <c r="M46" s="338"/>
      <c r="N46" s="338"/>
      <c r="O46" s="338"/>
      <c r="P46" s="338"/>
      <c r="Q46" s="339"/>
      <c r="R46" s="36"/>
    </row>
    <row r="47" spans="2:18" ht="6.75" customHeight="1">
      <c r="B47" s="9"/>
      <c r="C47" s="37"/>
      <c r="D47" s="37"/>
      <c r="E47" s="37"/>
      <c r="F47" s="37"/>
      <c r="G47" s="37"/>
      <c r="H47" s="37"/>
      <c r="I47" s="37"/>
      <c r="J47" s="37"/>
      <c r="K47" s="37"/>
      <c r="L47" s="37"/>
      <c r="M47" s="37"/>
      <c r="N47" s="37"/>
      <c r="O47" s="37"/>
      <c r="P47" s="37"/>
      <c r="Q47" s="37"/>
      <c r="R47" s="38"/>
    </row>
    <row r="48" spans="2:18" ht="24" customHeight="1">
      <c r="B48" s="178" t="s">
        <v>167</v>
      </c>
      <c r="C48" s="10"/>
      <c r="D48" s="10"/>
      <c r="E48" s="10"/>
      <c r="F48" s="1"/>
      <c r="G48" s="1"/>
      <c r="H48" s="1"/>
      <c r="I48" s="1"/>
      <c r="J48" s="1"/>
      <c r="K48" s="1"/>
      <c r="L48" s="1"/>
      <c r="M48" s="1"/>
      <c r="N48" s="1"/>
      <c r="O48" s="1"/>
      <c r="P48" s="1"/>
      <c r="Q48" s="1"/>
      <c r="R48" s="7"/>
    </row>
    <row r="49" spans="2:18" ht="15" customHeight="1">
      <c r="B49" s="9"/>
      <c r="C49" s="255" t="s">
        <v>157</v>
      </c>
      <c r="D49" s="256"/>
      <c r="E49" s="256"/>
      <c r="F49" s="245" t="s">
        <v>32</v>
      </c>
      <c r="G49" s="245"/>
      <c r="H49" s="245"/>
      <c r="I49" s="245"/>
      <c r="J49" s="245"/>
      <c r="K49" s="245"/>
      <c r="L49" s="245"/>
      <c r="M49" s="245"/>
      <c r="N49" s="245"/>
      <c r="O49" s="245"/>
      <c r="P49" s="245"/>
      <c r="Q49" s="245"/>
      <c r="R49" s="39"/>
    </row>
    <row r="50" spans="2:18" ht="15" customHeight="1">
      <c r="B50" s="9"/>
      <c r="C50" s="255"/>
      <c r="D50" s="256"/>
      <c r="E50" s="256"/>
      <c r="F50" s="245"/>
      <c r="G50" s="245"/>
      <c r="H50" s="245"/>
      <c r="I50" s="245"/>
      <c r="J50" s="245"/>
      <c r="K50" s="245"/>
      <c r="L50" s="245"/>
      <c r="M50" s="245"/>
      <c r="N50" s="245"/>
      <c r="O50" s="245"/>
      <c r="P50" s="245"/>
      <c r="Q50" s="245"/>
      <c r="R50" s="39"/>
    </row>
    <row r="51" spans="2:18" ht="15" customHeight="1">
      <c r="B51" s="9"/>
      <c r="C51" s="255" t="s">
        <v>158</v>
      </c>
      <c r="D51" s="256"/>
      <c r="E51" s="256"/>
      <c r="F51" s="257" t="s">
        <v>7</v>
      </c>
      <c r="G51" s="257"/>
      <c r="H51" s="257"/>
      <c r="I51" s="257"/>
      <c r="J51" s="257"/>
      <c r="K51" s="257"/>
      <c r="L51" s="257"/>
      <c r="M51" s="257"/>
      <c r="N51" s="257"/>
      <c r="O51" s="257"/>
      <c r="P51" s="257"/>
      <c r="Q51" s="257"/>
      <c r="R51" s="34"/>
    </row>
    <row r="52" spans="2:18" ht="15" customHeight="1">
      <c r="B52" s="9"/>
      <c r="C52" s="255"/>
      <c r="D52" s="256"/>
      <c r="E52" s="256"/>
      <c r="F52" s="257"/>
      <c r="G52" s="257"/>
      <c r="H52" s="257"/>
      <c r="I52" s="257"/>
      <c r="J52" s="257"/>
      <c r="K52" s="257"/>
      <c r="L52" s="257"/>
      <c r="M52" s="257"/>
      <c r="N52" s="257"/>
      <c r="O52" s="257"/>
      <c r="P52" s="257"/>
      <c r="Q52" s="257"/>
      <c r="R52" s="34"/>
    </row>
    <row r="53" spans="2:18" ht="15" customHeight="1">
      <c r="B53" s="9"/>
      <c r="C53" s="255" t="s">
        <v>159</v>
      </c>
      <c r="D53" s="256"/>
      <c r="E53" s="256"/>
      <c r="F53" s="257" t="s">
        <v>50</v>
      </c>
      <c r="G53" s="257"/>
      <c r="H53" s="257"/>
      <c r="I53" s="257"/>
      <c r="J53" s="257"/>
      <c r="K53" s="257"/>
      <c r="L53" s="257"/>
      <c r="M53" s="257"/>
      <c r="N53" s="257"/>
      <c r="O53" s="257"/>
      <c r="P53" s="257"/>
      <c r="Q53" s="257"/>
      <c r="R53" s="34"/>
    </row>
    <row r="54" spans="2:18" ht="15" customHeight="1">
      <c r="B54" s="9"/>
      <c r="C54" s="255"/>
      <c r="D54" s="256"/>
      <c r="E54" s="256"/>
      <c r="F54" s="257"/>
      <c r="G54" s="257"/>
      <c r="H54" s="257"/>
      <c r="I54" s="257"/>
      <c r="J54" s="257"/>
      <c r="K54" s="257"/>
      <c r="L54" s="257"/>
      <c r="M54" s="257"/>
      <c r="N54" s="257"/>
      <c r="O54" s="257"/>
      <c r="P54" s="257"/>
      <c r="Q54" s="257"/>
      <c r="R54" s="34"/>
    </row>
    <row r="55" spans="2:18" ht="15" customHeight="1">
      <c r="B55" s="9"/>
      <c r="C55" s="255" t="s">
        <v>160</v>
      </c>
      <c r="D55" s="256"/>
      <c r="E55" s="256"/>
      <c r="F55" s="268" t="str">
        <f>IF(C8="HN",VLOOKUP(F8,Data!$D$2:$L$18,4,FALSE),IF(C8="HCM",VLOOKUP(F8,Data!$D$2:$L$18,5,FALSE)))</f>
        <v>10/03/2023</v>
      </c>
      <c r="G55" s="269"/>
      <c r="H55" s="269"/>
      <c r="I55" s="269"/>
      <c r="J55" s="269"/>
      <c r="K55" s="269"/>
      <c r="L55" s="269"/>
      <c r="M55" s="269"/>
      <c r="N55" s="269"/>
      <c r="O55" s="269"/>
      <c r="P55" s="269"/>
      <c r="Q55" s="270"/>
      <c r="R55" s="34"/>
    </row>
    <row r="56" spans="2:18" ht="15" customHeight="1">
      <c r="B56" s="9"/>
      <c r="C56" s="255"/>
      <c r="D56" s="256"/>
      <c r="E56" s="256"/>
      <c r="F56" s="271"/>
      <c r="G56" s="272"/>
      <c r="H56" s="272"/>
      <c r="I56" s="272"/>
      <c r="J56" s="272"/>
      <c r="K56" s="272"/>
      <c r="L56" s="272"/>
      <c r="M56" s="272"/>
      <c r="N56" s="272"/>
      <c r="O56" s="272"/>
      <c r="P56" s="272"/>
      <c r="Q56" s="273"/>
      <c r="R56" s="34"/>
    </row>
    <row r="57" spans="2:18" ht="33" customHeight="1">
      <c r="B57" s="9"/>
      <c r="C57" s="264" t="s">
        <v>161</v>
      </c>
      <c r="D57" s="265"/>
      <c r="E57" s="265"/>
      <c r="F57" s="325"/>
      <c r="G57" s="326"/>
      <c r="H57" s="326"/>
      <c r="I57" s="326"/>
      <c r="J57" s="326"/>
      <c r="K57" s="326"/>
      <c r="L57" s="326"/>
      <c r="M57" s="326"/>
      <c r="N57" s="326"/>
      <c r="O57" s="326"/>
      <c r="P57" s="326"/>
      <c r="Q57" s="327"/>
      <c r="R57" s="96"/>
    </row>
    <row r="58" spans="2:18" ht="42.75" customHeight="1">
      <c r="B58" s="9"/>
      <c r="C58" s="266"/>
      <c r="D58" s="267"/>
      <c r="E58" s="267"/>
      <c r="F58" s="328"/>
      <c r="G58" s="329"/>
      <c r="H58" s="329"/>
      <c r="I58" s="329"/>
      <c r="J58" s="329"/>
      <c r="K58" s="329"/>
      <c r="L58" s="329"/>
      <c r="M58" s="329"/>
      <c r="N58" s="329"/>
      <c r="O58" s="329"/>
      <c r="P58" s="329"/>
      <c r="Q58" s="330"/>
      <c r="R58" s="96"/>
    </row>
    <row r="59" spans="2:18" ht="7.5" customHeight="1">
      <c r="B59" s="9"/>
      <c r="C59" s="1"/>
      <c r="D59" s="1"/>
      <c r="E59" s="1"/>
      <c r="F59" s="1"/>
      <c r="G59" s="1"/>
      <c r="H59" s="1"/>
      <c r="I59" s="1"/>
      <c r="J59" s="1"/>
      <c r="K59" s="1"/>
      <c r="L59" s="1"/>
      <c r="M59" s="1"/>
      <c r="N59" s="1"/>
      <c r="O59" s="1"/>
      <c r="P59" s="1"/>
      <c r="Q59" s="1"/>
      <c r="R59" s="7"/>
    </row>
    <row r="60" spans="2:18" ht="21">
      <c r="B60" s="178" t="s">
        <v>168</v>
      </c>
      <c r="C60" s="10"/>
      <c r="D60" s="10"/>
      <c r="E60" s="10"/>
      <c r="F60" s="1"/>
      <c r="G60" s="1"/>
      <c r="H60" s="1"/>
      <c r="I60" s="1"/>
      <c r="J60" s="1"/>
      <c r="K60" s="1"/>
      <c r="L60" s="1"/>
      <c r="M60" s="1"/>
      <c r="N60" s="1"/>
      <c r="O60" s="1"/>
      <c r="P60" s="1"/>
      <c r="Q60" s="1"/>
      <c r="R60" s="7"/>
    </row>
    <row r="61" spans="2:18" ht="20.25" customHeight="1">
      <c r="B61" s="11"/>
      <c r="C61" s="276" t="str">
        <f>VLOOKUP(C8,Data!$B$28:$C$31,2,FALSE)</f>
        <v>Địa điểm tổ chức Hội thảo sẽ được thông báo trước ngày hội thảo</v>
      </c>
      <c r="D61" s="276"/>
      <c r="E61" s="276"/>
      <c r="F61" s="276"/>
      <c r="G61" s="276"/>
      <c r="H61" s="276"/>
      <c r="I61" s="276"/>
      <c r="J61" s="276"/>
      <c r="K61" s="276"/>
      <c r="L61" s="276"/>
      <c r="M61" s="276"/>
      <c r="N61" s="1"/>
      <c r="O61" s="1"/>
      <c r="P61" s="1"/>
      <c r="Q61" s="1"/>
      <c r="R61" s="7"/>
    </row>
    <row r="62" spans="2:18" ht="16.5" customHeight="1">
      <c r="B62" s="11"/>
      <c r="C62" s="186" t="s">
        <v>116</v>
      </c>
      <c r="D62" s="186"/>
      <c r="E62" s="186"/>
      <c r="F62" s="186"/>
      <c r="G62" s="186"/>
      <c r="H62" s="186"/>
      <c r="I62" s="186"/>
      <c r="J62" s="186"/>
      <c r="K62" s="186"/>
      <c r="L62" s="186"/>
      <c r="M62" s="186"/>
      <c r="N62" s="1"/>
      <c r="O62" s="1"/>
      <c r="P62" s="1"/>
      <c r="Q62" s="1"/>
      <c r="R62" s="7"/>
    </row>
    <row r="63" spans="2:18" ht="24" customHeight="1">
      <c r="B63" s="9"/>
      <c r="C63" s="277" t="s">
        <v>208</v>
      </c>
      <c r="D63" s="278"/>
      <c r="E63" s="278"/>
      <c r="F63" s="278"/>
      <c r="G63" s="278"/>
      <c r="H63" s="278"/>
      <c r="I63" s="278"/>
      <c r="J63" s="278"/>
      <c r="K63" s="278"/>
      <c r="L63" s="278"/>
      <c r="M63" s="278"/>
      <c r="N63" s="278"/>
      <c r="O63" s="278"/>
      <c r="P63" s="278"/>
      <c r="Q63" s="279"/>
      <c r="R63" s="7"/>
    </row>
    <row r="64" spans="1:18" s="42" customFormat="1" ht="150" customHeight="1">
      <c r="A64" s="6"/>
      <c r="B64" s="40"/>
      <c r="C64" s="252" t="s">
        <v>210</v>
      </c>
      <c r="D64" s="253"/>
      <c r="E64" s="253"/>
      <c r="F64" s="253"/>
      <c r="G64" s="253"/>
      <c r="H64" s="253"/>
      <c r="I64" s="253"/>
      <c r="J64" s="253"/>
      <c r="K64" s="253"/>
      <c r="L64" s="253"/>
      <c r="M64" s="253"/>
      <c r="N64" s="253"/>
      <c r="O64" s="253"/>
      <c r="P64" s="253"/>
      <c r="Q64" s="254"/>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B2:R2"/>
    <mergeCell ref="B3:R3"/>
    <mergeCell ref="B4:R4"/>
    <mergeCell ref="C6:E6"/>
    <mergeCell ref="F6:J6"/>
    <mergeCell ref="K6:Q6"/>
    <mergeCell ref="C7:E7"/>
    <mergeCell ref="F7:J7"/>
    <mergeCell ref="K7:Q7"/>
    <mergeCell ref="C8:E9"/>
    <mergeCell ref="F8:J9"/>
    <mergeCell ref="K8:Q9"/>
    <mergeCell ref="C13:E14"/>
    <mergeCell ref="F13:Q13"/>
    <mergeCell ref="F14:Q14"/>
    <mergeCell ref="C15:E16"/>
    <mergeCell ref="F15:H15"/>
    <mergeCell ref="I15:I16"/>
    <mergeCell ref="J15:Q16"/>
    <mergeCell ref="F16:H16"/>
    <mergeCell ref="C17:E18"/>
    <mergeCell ref="F17:H17"/>
    <mergeCell ref="J17:Q17"/>
    <mergeCell ref="F18:H18"/>
    <mergeCell ref="J18:Q18"/>
    <mergeCell ref="C19:E20"/>
    <mergeCell ref="F19:H19"/>
    <mergeCell ref="J19:Q19"/>
    <mergeCell ref="F20:H20"/>
    <mergeCell ref="J20:Q20"/>
    <mergeCell ref="C21:Q21"/>
    <mergeCell ref="C26:C27"/>
    <mergeCell ref="D26:D27"/>
    <mergeCell ref="E26:E27"/>
    <mergeCell ref="F26:F27"/>
    <mergeCell ref="G26:G27"/>
    <mergeCell ref="H26:I26"/>
    <mergeCell ref="J26:Q27"/>
    <mergeCell ref="C24:K24"/>
    <mergeCell ref="M24:Q24"/>
    <mergeCell ref="J28:Q40"/>
    <mergeCell ref="C42:Q42"/>
    <mergeCell ref="C43:Q46"/>
    <mergeCell ref="C49:E50"/>
    <mergeCell ref="F49:Q50"/>
    <mergeCell ref="C51:E52"/>
    <mergeCell ref="F51:Q52"/>
    <mergeCell ref="C61:M61"/>
    <mergeCell ref="C63:Q63"/>
    <mergeCell ref="C64:Q64"/>
    <mergeCell ref="C53:E54"/>
    <mergeCell ref="F53:Q54"/>
    <mergeCell ref="C55:E56"/>
    <mergeCell ref="F55:Q56"/>
    <mergeCell ref="C57:E58"/>
    <mergeCell ref="F57:Q58"/>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InputMessage="1" showErrorMessage="1" sqref="D28:D39">
      <formula1>$AB$2:$AB$3</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12" sqref="Z12"/>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0" t="s">
        <v>39</v>
      </c>
      <c r="D4" s="300"/>
      <c r="E4" s="300"/>
      <c r="F4" s="300"/>
      <c r="G4" s="300"/>
      <c r="H4" s="300"/>
    </row>
    <row r="6" spans="2:8" ht="23.25">
      <c r="B6" s="301" t="s">
        <v>12</v>
      </c>
      <c r="C6" s="301"/>
      <c r="D6" s="301"/>
      <c r="E6" s="301"/>
      <c r="F6" s="301"/>
      <c r="G6" s="301"/>
      <c r="H6" s="301"/>
    </row>
    <row r="7" spans="2:8" ht="20.25" customHeight="1">
      <c r="B7" s="57" t="s">
        <v>47</v>
      </c>
      <c r="C7" s="57"/>
      <c r="D7" s="57"/>
      <c r="E7" s="167" t="str">
        <f>'Registration form (HCM)'!K8</f>
        <v>14&amp;15/03/2023</v>
      </c>
      <c r="F7" s="57"/>
      <c r="G7" s="57"/>
      <c r="H7" s="57"/>
    </row>
    <row r="8" ht="8.25" customHeight="1"/>
    <row r="9" spans="2:9" ht="27" customHeight="1">
      <c r="B9" s="302" t="s">
        <v>26</v>
      </c>
      <c r="C9" s="302"/>
      <c r="D9" s="303">
        <f>'Registration form (HCM)'!F14</f>
        <v>0</v>
      </c>
      <c r="E9" s="304"/>
      <c r="F9" s="304"/>
      <c r="G9" s="304"/>
      <c r="H9" s="304"/>
      <c r="I9" s="304"/>
    </row>
    <row r="10" spans="2:9" ht="28.5" customHeight="1">
      <c r="B10" s="302" t="s">
        <v>27</v>
      </c>
      <c r="C10" s="302"/>
      <c r="D10" s="304">
        <f>'Registration form (HCM)'!F16</f>
        <v>0</v>
      </c>
      <c r="E10" s="304"/>
      <c r="F10" s="304"/>
      <c r="G10" s="304"/>
      <c r="H10" s="304"/>
      <c r="I10" s="304"/>
    </row>
    <row r="11" spans="2:9" ht="21" customHeight="1">
      <c r="B11" s="302" t="s">
        <v>28</v>
      </c>
      <c r="C11" s="302"/>
      <c r="D11" s="303">
        <f>'Registration form (HCM)'!J15</f>
        <v>0</v>
      </c>
      <c r="E11" s="304"/>
      <c r="F11" s="304"/>
      <c r="G11" s="304"/>
      <c r="H11" s="304"/>
      <c r="I11" s="304"/>
    </row>
    <row r="12" spans="2:5" ht="23.25" customHeight="1">
      <c r="B12" s="55" t="s">
        <v>49</v>
      </c>
      <c r="C12" s="55"/>
      <c r="D12" s="55"/>
      <c r="E12" s="53" t="s">
        <v>18</v>
      </c>
    </row>
    <row r="13" spans="2:7" ht="15">
      <c r="B13" s="55" t="s">
        <v>48</v>
      </c>
      <c r="C13" s="55"/>
      <c r="D13" s="54"/>
      <c r="G13" s="54" t="str">
        <f>'Registration form (HCM)'!K8</f>
        <v>14&amp;15/03/2023</v>
      </c>
    </row>
    <row r="14" spans="2:6" ht="15">
      <c r="B14" s="56" t="s">
        <v>46</v>
      </c>
      <c r="C14" s="56"/>
      <c r="D14" s="57"/>
      <c r="F14" s="57" t="str">
        <f>'Registration form (HCM)'!K8</f>
        <v>14&amp;15/03/2023</v>
      </c>
    </row>
    <row r="16" spans="2:24" ht="25.5" customHeight="1">
      <c r="B16" s="306" t="s">
        <v>13</v>
      </c>
      <c r="C16" s="306" t="s">
        <v>23</v>
      </c>
      <c r="D16" s="306"/>
      <c r="E16" s="306"/>
      <c r="F16" s="306" t="s">
        <v>22</v>
      </c>
      <c r="G16" s="306" t="s">
        <v>19</v>
      </c>
      <c r="H16" s="306" t="s">
        <v>20</v>
      </c>
      <c r="K16" s="99"/>
      <c r="L16" s="64"/>
      <c r="M16" s="64"/>
      <c r="N16" s="64"/>
      <c r="O16" s="64"/>
      <c r="P16" s="65">
        <v>4</v>
      </c>
      <c r="Q16" s="65">
        <v>5</v>
      </c>
      <c r="R16" s="65">
        <v>6</v>
      </c>
      <c r="S16" s="66">
        <v>7</v>
      </c>
      <c r="T16" s="66">
        <v>8</v>
      </c>
      <c r="U16" s="66">
        <v>9</v>
      </c>
      <c r="V16" s="67">
        <v>10</v>
      </c>
      <c r="W16" s="67">
        <v>11</v>
      </c>
      <c r="X16" s="67">
        <v>12</v>
      </c>
    </row>
    <row r="17" spans="2:24" ht="39.75" customHeight="1">
      <c r="B17" s="307"/>
      <c r="C17" s="306"/>
      <c r="D17" s="306"/>
      <c r="E17" s="306"/>
      <c r="F17" s="306"/>
      <c r="G17" s="306"/>
      <c r="H17" s="306"/>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10" t="str">
        <f>'Registration form (HCM)'!F8</f>
        <v>Tăng cường khả năng giao tiếp / コミュニケーション力強化講座</v>
      </c>
      <c r="D18" s="311"/>
      <c r="E18" s="312"/>
      <c r="F18" s="59">
        <f>'Registration form (HCM)'!C40</f>
        <v>0</v>
      </c>
      <c r="G18" s="101">
        <v>4700000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3" t="s">
        <v>24</v>
      </c>
      <c r="D19" s="314"/>
      <c r="E19" s="314"/>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5" t="s">
        <v>21</v>
      </c>
      <c r="D20" s="315"/>
      <c r="E20" s="315"/>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6" t="s">
        <v>25</v>
      </c>
      <c r="C22" s="316"/>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7" t="s">
        <v>17</v>
      </c>
      <c r="C23" s="317"/>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54" t="str">
        <f>'Registration form (HCM)'!F55</f>
        <v>10/03/2023</v>
      </c>
      <c r="G25" s="54"/>
      <c r="H25" s="54"/>
    </row>
    <row r="26" spans="2:8" ht="15">
      <c r="B26" s="57" t="s">
        <v>31</v>
      </c>
      <c r="C26" s="57"/>
      <c r="D26" s="57"/>
      <c r="E26" s="57" t="str">
        <f>'Registration form (HCM)'!F55</f>
        <v>10/03/2023</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52</v>
      </c>
    </row>
    <row r="31" ht="9.75" customHeight="1"/>
    <row r="32" spans="2:8" ht="15">
      <c r="B32" s="318" t="s">
        <v>140</v>
      </c>
      <c r="C32" s="318"/>
      <c r="D32" s="318"/>
      <c r="E32" s="318"/>
      <c r="F32" s="318"/>
      <c r="G32" s="318"/>
      <c r="H32" s="318"/>
    </row>
    <row r="33" spans="2:8" ht="15">
      <c r="B33" s="308" t="s">
        <v>142</v>
      </c>
      <c r="C33" s="308"/>
      <c r="D33" s="308"/>
      <c r="E33" s="308"/>
      <c r="F33" s="308"/>
      <c r="G33" s="308"/>
      <c r="H33" s="308"/>
    </row>
    <row r="35" spans="6:8" ht="15">
      <c r="F35" s="309" t="s">
        <v>16</v>
      </c>
      <c r="G35" s="309"/>
      <c r="H35" s="309"/>
    </row>
    <row r="36" spans="5:9" ht="14.25">
      <c r="E36" s="309" t="s">
        <v>51</v>
      </c>
      <c r="F36" s="309"/>
      <c r="G36" s="309"/>
      <c r="H36" s="309"/>
      <c r="I36" s="309"/>
    </row>
    <row r="37" spans="6:8" ht="15">
      <c r="F37" s="300" t="s">
        <v>41</v>
      </c>
      <c r="G37" s="300"/>
      <c r="H37" s="300"/>
    </row>
    <row r="39" ht="12.75"/>
    <row r="40" ht="12.75"/>
    <row r="41" ht="12.75"/>
    <row r="42" ht="12.75"/>
    <row r="43" ht="12.75"/>
    <row r="44" ht="12.75"/>
    <row r="45"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66" t="s">
        <v>117</v>
      </c>
      <c r="C1" s="166" t="s">
        <v>118</v>
      </c>
      <c r="D1" s="166" t="s">
        <v>119</v>
      </c>
      <c r="E1" s="166" t="s">
        <v>120</v>
      </c>
      <c r="F1" s="166" t="s">
        <v>121</v>
      </c>
      <c r="G1" s="166" t="s">
        <v>122</v>
      </c>
      <c r="H1" s="166" t="s">
        <v>123</v>
      </c>
      <c r="I1" s="166" t="s">
        <v>67</v>
      </c>
    </row>
    <row r="2" spans="2:14" ht="12.75">
      <c r="B2" s="135" t="e">
        <f>#REF!&amp;#REF!</f>
        <v>#REF!</v>
      </c>
      <c r="C2" s="164" t="e">
        <f>#REF!</f>
        <v>#REF!</v>
      </c>
      <c r="D2" s="164" t="e">
        <f>#REF!</f>
        <v>#REF!</v>
      </c>
      <c r="E2" s="164" t="e">
        <f>#REF!</f>
        <v>#REF!</v>
      </c>
      <c r="F2" s="164" t="e">
        <f>#REF!</f>
        <v>#REF!</v>
      </c>
      <c r="G2" s="164" t="e">
        <f>#REF!</f>
        <v>#REF!</v>
      </c>
      <c r="H2" s="164" t="e">
        <f>#REF!</f>
        <v>#REF!</v>
      </c>
      <c r="I2" s="165" t="e">
        <f>#REF!</f>
        <v>#REF!</v>
      </c>
      <c r="J2" s="165"/>
      <c r="K2" s="165"/>
      <c r="L2" s="165"/>
      <c r="M2" s="165"/>
      <c r="N2" s="165"/>
    </row>
    <row r="3" spans="2:14" ht="12.75">
      <c r="B3" s="135"/>
      <c r="C3" s="164" t="e">
        <f>#REF!</f>
        <v>#REF!</v>
      </c>
      <c r="D3" s="164" t="e">
        <f>#REF!</f>
        <v>#REF!</v>
      </c>
      <c r="E3" s="164" t="e">
        <f>#REF!</f>
        <v>#REF!</v>
      </c>
      <c r="F3" s="164" t="e">
        <f>#REF!</f>
        <v>#REF!</v>
      </c>
      <c r="G3" s="164" t="e">
        <f>#REF!</f>
        <v>#REF!</v>
      </c>
      <c r="H3" s="165"/>
      <c r="I3" s="165"/>
      <c r="J3" s="165"/>
      <c r="K3" s="165"/>
      <c r="L3" s="165"/>
      <c r="M3" s="165"/>
      <c r="N3" s="165"/>
    </row>
    <row r="4" spans="2:14" ht="12.75">
      <c r="B4" s="135"/>
      <c r="C4" s="164" t="e">
        <f>#REF!</f>
        <v>#REF!</v>
      </c>
      <c r="D4" s="164" t="e">
        <f>#REF!</f>
        <v>#REF!</v>
      </c>
      <c r="E4" s="164" t="e">
        <f>#REF!</f>
        <v>#REF!</v>
      </c>
      <c r="F4" s="164" t="e">
        <f>#REF!</f>
        <v>#REF!</v>
      </c>
      <c r="G4" s="164" t="e">
        <f>#REF!</f>
        <v>#REF!</v>
      </c>
      <c r="H4" s="165"/>
      <c r="I4" s="165"/>
      <c r="J4" s="165"/>
      <c r="K4" s="165"/>
      <c r="L4" s="165"/>
      <c r="M4" s="165"/>
      <c r="N4" s="165"/>
    </row>
    <row r="5" spans="2:14" ht="12.75">
      <c r="B5" s="135"/>
      <c r="C5" s="164" t="e">
        <f>#REF!</f>
        <v>#REF!</v>
      </c>
      <c r="D5" s="164" t="e">
        <f>#REF!</f>
        <v>#REF!</v>
      </c>
      <c r="E5" s="164" t="e">
        <f>#REF!</f>
        <v>#REF!</v>
      </c>
      <c r="F5" s="164" t="e">
        <f>#REF!</f>
        <v>#REF!</v>
      </c>
      <c r="G5" s="164" t="e">
        <f>#REF!</f>
        <v>#REF!</v>
      </c>
      <c r="H5" s="165"/>
      <c r="I5" s="165"/>
      <c r="J5" s="165"/>
      <c r="K5" s="165"/>
      <c r="L5" s="165"/>
      <c r="M5" s="165"/>
      <c r="N5" s="165"/>
    </row>
    <row r="6" spans="2:14" ht="12.75">
      <c r="B6" s="135"/>
      <c r="C6" s="164" t="e">
        <f>#REF!</f>
        <v>#REF!</v>
      </c>
      <c r="D6" s="164" t="e">
        <f>#REF!</f>
        <v>#REF!</v>
      </c>
      <c r="E6" s="164" t="e">
        <f>#REF!</f>
        <v>#REF!</v>
      </c>
      <c r="F6" s="164" t="e">
        <f>#REF!</f>
        <v>#REF!</v>
      </c>
      <c r="G6" s="164" t="e">
        <f>#REF!</f>
        <v>#REF!</v>
      </c>
      <c r="H6" s="165"/>
      <c r="I6" s="165"/>
      <c r="J6" s="165"/>
      <c r="K6" s="165"/>
      <c r="L6" s="165"/>
      <c r="M6" s="165"/>
      <c r="N6" s="165"/>
    </row>
    <row r="7" spans="2:14" ht="12.75">
      <c r="B7" s="135"/>
      <c r="C7" s="164" t="e">
        <f>#REF!</f>
        <v>#REF!</v>
      </c>
      <c r="D7" s="164" t="e">
        <f>#REF!</f>
        <v>#REF!</v>
      </c>
      <c r="E7" s="164" t="e">
        <f>#REF!</f>
        <v>#REF!</v>
      </c>
      <c r="F7" s="164" t="e">
        <f>#REF!</f>
        <v>#REF!</v>
      </c>
      <c r="G7" s="164" t="e">
        <f>#REF!</f>
        <v>#REF!</v>
      </c>
      <c r="H7" s="165"/>
      <c r="I7" s="165"/>
      <c r="J7" s="165"/>
      <c r="K7" s="165"/>
      <c r="L7" s="165"/>
      <c r="M7" s="165"/>
      <c r="N7" s="165"/>
    </row>
    <row r="8" spans="2:14" ht="12.75">
      <c r="B8" s="135"/>
      <c r="C8" s="164" t="e">
        <f>#REF!</f>
        <v>#REF!</v>
      </c>
      <c r="D8" s="164" t="e">
        <f>#REF!</f>
        <v>#REF!</v>
      </c>
      <c r="E8" s="164" t="e">
        <f>#REF!</f>
        <v>#REF!</v>
      </c>
      <c r="F8" s="164" t="e">
        <f>#REF!</f>
        <v>#REF!</v>
      </c>
      <c r="G8" s="164" t="e">
        <f>#REF!</f>
        <v>#REF!</v>
      </c>
      <c r="H8" s="165"/>
      <c r="I8" s="165"/>
      <c r="J8" s="165"/>
      <c r="K8" s="165"/>
      <c r="L8" s="165"/>
      <c r="M8" s="165"/>
      <c r="N8" s="165"/>
    </row>
    <row r="9" spans="2:14" ht="12.75">
      <c r="B9" s="135"/>
      <c r="C9" s="164" t="e">
        <f>#REF!</f>
        <v>#REF!</v>
      </c>
      <c r="D9" s="164" t="e">
        <f>#REF!</f>
        <v>#REF!</v>
      </c>
      <c r="E9" s="164" t="e">
        <f>#REF!</f>
        <v>#REF!</v>
      </c>
      <c r="F9" s="164" t="e">
        <f>#REF!</f>
        <v>#REF!</v>
      </c>
      <c r="G9" s="164" t="e">
        <f>#REF!</f>
        <v>#REF!</v>
      </c>
      <c r="H9" s="165"/>
      <c r="I9" s="165"/>
      <c r="J9" s="165"/>
      <c r="K9" s="165"/>
      <c r="L9" s="165"/>
      <c r="M9" s="165"/>
      <c r="N9" s="165"/>
    </row>
    <row r="10" spans="2:14" ht="12.75">
      <c r="B10" s="135"/>
      <c r="C10" s="164" t="e">
        <f>#REF!</f>
        <v>#REF!</v>
      </c>
      <c r="D10" s="164" t="e">
        <f>#REF!</f>
        <v>#REF!</v>
      </c>
      <c r="E10" s="164" t="e">
        <f>#REF!</f>
        <v>#REF!</v>
      </c>
      <c r="F10" s="164" t="e">
        <f>#REF!</f>
        <v>#REF!</v>
      </c>
      <c r="G10" s="164" t="e">
        <f>#REF!</f>
        <v>#REF!</v>
      </c>
      <c r="H10" s="165"/>
      <c r="I10" s="165"/>
      <c r="J10" s="165"/>
      <c r="K10" s="165"/>
      <c r="L10" s="165"/>
      <c r="M10" s="165"/>
      <c r="N10" s="165"/>
    </row>
    <row r="11" spans="2:14" ht="12.75">
      <c r="B11" s="135"/>
      <c r="C11" s="164" t="e">
        <f>#REF!</f>
        <v>#REF!</v>
      </c>
      <c r="D11" s="164" t="e">
        <f>#REF!</f>
        <v>#REF!</v>
      </c>
      <c r="E11" s="164" t="e">
        <f>#REF!</f>
        <v>#REF!</v>
      </c>
      <c r="F11" s="164" t="e">
        <f>#REF!</f>
        <v>#REF!</v>
      </c>
      <c r="G11" s="164" t="e">
        <f>#REF!</f>
        <v>#REF!</v>
      </c>
      <c r="H11" s="165"/>
      <c r="I11" s="165"/>
      <c r="J11" s="165"/>
      <c r="K11" s="165"/>
      <c r="L11" s="165"/>
      <c r="M11" s="165"/>
      <c r="N11" s="165"/>
    </row>
    <row r="12" spans="2:14" ht="12.75">
      <c r="B12" s="135"/>
      <c r="C12" s="164" t="e">
        <f>#REF!</f>
        <v>#REF!</v>
      </c>
      <c r="D12" s="164" t="e">
        <f>#REF!</f>
        <v>#REF!</v>
      </c>
      <c r="E12" s="164" t="e">
        <f>#REF!</f>
        <v>#REF!</v>
      </c>
      <c r="F12" s="164" t="e">
        <f>#REF!</f>
        <v>#REF!</v>
      </c>
      <c r="G12" s="164" t="e">
        <f>#REF!</f>
        <v>#REF!</v>
      </c>
      <c r="H12" s="165"/>
      <c r="I12" s="165"/>
      <c r="J12" s="165"/>
      <c r="K12" s="165"/>
      <c r="L12" s="165"/>
      <c r="M12" s="165"/>
      <c r="N12" s="165"/>
    </row>
    <row r="13" spans="2:14" ht="12.75">
      <c r="B13" s="135"/>
      <c r="C13" s="164" t="e">
        <f>#REF!</f>
        <v>#REF!</v>
      </c>
      <c r="D13" s="164" t="e">
        <f>#REF!</f>
        <v>#REF!</v>
      </c>
      <c r="E13" s="164" t="e">
        <f>#REF!</f>
        <v>#REF!</v>
      </c>
      <c r="F13" s="164" t="e">
        <f>#REF!</f>
        <v>#REF!</v>
      </c>
      <c r="G13" s="164" t="e">
        <f>#REF!</f>
        <v>#REF!</v>
      </c>
      <c r="H13" s="165"/>
      <c r="I13" s="165"/>
      <c r="J13" s="165"/>
      <c r="K13" s="165"/>
      <c r="L13" s="165"/>
      <c r="M13" s="165"/>
      <c r="N13" s="165"/>
    </row>
    <row r="14" spans="2:7" s="165" customFormat="1" ht="12.75">
      <c r="B14" s="135"/>
      <c r="C14" s="164" t="e">
        <f>#REF!</f>
        <v>#REF!</v>
      </c>
      <c r="F14" s="164" t="e">
        <f>#REF!</f>
        <v>#REF!</v>
      </c>
      <c r="G14" s="164" t="e">
        <f>#REF!</f>
        <v>#REF!</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66" t="s">
        <v>117</v>
      </c>
      <c r="C1" s="166" t="s">
        <v>118</v>
      </c>
      <c r="D1" s="166" t="s">
        <v>119</v>
      </c>
      <c r="E1" s="166" t="s">
        <v>120</v>
      </c>
      <c r="F1" s="166" t="s">
        <v>121</v>
      </c>
      <c r="G1" s="166" t="s">
        <v>122</v>
      </c>
      <c r="H1" s="166" t="s">
        <v>123</v>
      </c>
      <c r="I1" s="166" t="s">
        <v>67</v>
      </c>
    </row>
    <row r="2" spans="2:14" ht="25.5">
      <c r="B2" s="135" t="str">
        <f>'Registration form (Hanoi)'!F8&amp;'Registration form (Hanoi)'!K8</f>
        <v>Tăng cường khả năng giao tiếp / コミュニケーション力強化講座11&amp;12/04/2023</v>
      </c>
      <c r="C2" s="164">
        <f>'Registration form (Hanoi)'!E28</f>
        <v>0</v>
      </c>
      <c r="D2" s="164">
        <f>'Registration form (Hanoi)'!F28</f>
        <v>0</v>
      </c>
      <c r="E2" s="164">
        <f>'Registration form (Hanoi)'!G28</f>
        <v>0</v>
      </c>
      <c r="F2" s="164">
        <f>'Registration form (Hanoi)'!H28</f>
        <v>0</v>
      </c>
      <c r="G2" s="164">
        <f>'Registration form (Hanoi)'!I28</f>
        <v>0</v>
      </c>
      <c r="H2" s="164">
        <f>'Registration form (Hanoi)'!F14</f>
        <v>0</v>
      </c>
      <c r="I2" s="165">
        <f>'Registration form (Hanoi)'!F16</f>
        <v>0</v>
      </c>
      <c r="J2" s="165"/>
      <c r="K2" s="165"/>
      <c r="L2" s="165"/>
      <c r="M2" s="165"/>
      <c r="N2" s="165"/>
    </row>
    <row r="3" spans="2:14" ht="12.75">
      <c r="B3" s="135"/>
      <c r="C3" s="164">
        <f>'Registration form (Hanoi)'!E29</f>
        <v>0</v>
      </c>
      <c r="D3" s="164">
        <f>'Registration form (Hanoi)'!F29</f>
        <v>0</v>
      </c>
      <c r="E3" s="164">
        <f>'Registration form (Hanoi)'!G29</f>
        <v>0</v>
      </c>
      <c r="F3" s="164">
        <f>'Registration form (Hanoi)'!H29</f>
        <v>0</v>
      </c>
      <c r="G3" s="164">
        <f>'Registration form (Hanoi)'!I29</f>
        <v>0</v>
      </c>
      <c r="H3" s="165"/>
      <c r="I3" s="165"/>
      <c r="J3" s="165"/>
      <c r="K3" s="165"/>
      <c r="L3" s="165"/>
      <c r="M3" s="165"/>
      <c r="N3" s="165"/>
    </row>
    <row r="4" spans="2:14" ht="12.75">
      <c r="B4" s="135"/>
      <c r="C4" s="164">
        <f>'Registration form (Hanoi)'!E30</f>
        <v>0</v>
      </c>
      <c r="D4" s="164">
        <f>'Registration form (Hanoi)'!F30</f>
        <v>0</v>
      </c>
      <c r="E4" s="164">
        <f>'Registration form (Hanoi)'!G30</f>
        <v>0</v>
      </c>
      <c r="F4" s="164">
        <f>'Registration form (Hanoi)'!H30</f>
        <v>0</v>
      </c>
      <c r="G4" s="164">
        <f>'Registration form (Hanoi)'!I30</f>
        <v>0</v>
      </c>
      <c r="H4" s="165"/>
      <c r="I4" s="165"/>
      <c r="J4" s="165"/>
      <c r="K4" s="165"/>
      <c r="L4" s="165"/>
      <c r="M4" s="165"/>
      <c r="N4" s="165"/>
    </row>
    <row r="5" spans="2:14" ht="12.75">
      <c r="B5" s="135"/>
      <c r="C5" s="164">
        <f>'Registration form (Hanoi)'!E31</f>
        <v>0</v>
      </c>
      <c r="D5" s="164">
        <f>'Registration form (Hanoi)'!F31</f>
        <v>0</v>
      </c>
      <c r="E5" s="164">
        <f>'Registration form (Hanoi)'!G31</f>
        <v>0</v>
      </c>
      <c r="F5" s="164">
        <f>'Registration form (Hanoi)'!H31</f>
        <v>0</v>
      </c>
      <c r="G5" s="164">
        <f>'Registration form (Hanoi)'!I31</f>
        <v>0</v>
      </c>
      <c r="H5" s="165"/>
      <c r="I5" s="165"/>
      <c r="J5" s="165"/>
      <c r="K5" s="165"/>
      <c r="L5" s="165"/>
      <c r="M5" s="165"/>
      <c r="N5" s="165"/>
    </row>
    <row r="6" spans="2:14" ht="12.75">
      <c r="B6" s="135"/>
      <c r="C6" s="164">
        <f>'Registration form (Hanoi)'!E32</f>
        <v>0</v>
      </c>
      <c r="D6" s="164">
        <f>'Registration form (Hanoi)'!F32</f>
        <v>0</v>
      </c>
      <c r="E6" s="164">
        <f>'Registration form (Hanoi)'!G32</f>
        <v>0</v>
      </c>
      <c r="F6" s="164">
        <f>'Registration form (Hanoi)'!H32</f>
        <v>0</v>
      </c>
      <c r="G6" s="164">
        <f>'Registration form (Hanoi)'!I32</f>
        <v>0</v>
      </c>
      <c r="H6" s="165"/>
      <c r="I6" s="165"/>
      <c r="J6" s="165"/>
      <c r="K6" s="165"/>
      <c r="L6" s="165"/>
      <c r="M6" s="165"/>
      <c r="N6" s="165"/>
    </row>
    <row r="7" spans="2:14" ht="12.75">
      <c r="B7" s="135"/>
      <c r="C7" s="164">
        <f>'Registration form (Hanoi)'!E33</f>
        <v>0</v>
      </c>
      <c r="D7" s="164">
        <f>'Registration form (Hanoi)'!F33</f>
        <v>0</v>
      </c>
      <c r="E7" s="164">
        <f>'Registration form (Hanoi)'!G33</f>
        <v>0</v>
      </c>
      <c r="F7" s="164">
        <f>'Registration form (Hanoi)'!H33</f>
        <v>0</v>
      </c>
      <c r="G7" s="164">
        <f>'Registration form (Hanoi)'!I33</f>
        <v>0</v>
      </c>
      <c r="H7" s="165"/>
      <c r="I7" s="165"/>
      <c r="J7" s="165"/>
      <c r="K7" s="165"/>
      <c r="L7" s="165"/>
      <c r="M7" s="165"/>
      <c r="N7" s="165"/>
    </row>
    <row r="8" spans="2:14" ht="12.75">
      <c r="B8" s="135"/>
      <c r="C8" s="164">
        <f>'Registration form (Hanoi)'!E34</f>
        <v>0</v>
      </c>
      <c r="D8" s="164">
        <f>'Registration form (Hanoi)'!F34</f>
        <v>0</v>
      </c>
      <c r="E8" s="164">
        <f>'Registration form (Hanoi)'!G34</f>
        <v>0</v>
      </c>
      <c r="F8" s="164">
        <f>'Registration form (Hanoi)'!H34</f>
        <v>0</v>
      </c>
      <c r="G8" s="164">
        <f>'Registration form (Hanoi)'!I34</f>
        <v>0</v>
      </c>
      <c r="H8" s="165"/>
      <c r="I8" s="165"/>
      <c r="J8" s="165"/>
      <c r="K8" s="165"/>
      <c r="L8" s="165"/>
      <c r="M8" s="165"/>
      <c r="N8" s="165"/>
    </row>
    <row r="9" spans="2:14" ht="12.75">
      <c r="B9" s="135"/>
      <c r="C9" s="164">
        <f>'Registration form (Hanoi)'!E35</f>
        <v>0</v>
      </c>
      <c r="D9" s="164">
        <f>'Registration form (Hanoi)'!F35</f>
        <v>0</v>
      </c>
      <c r="E9" s="164">
        <f>'Registration form (Hanoi)'!G35</f>
        <v>0</v>
      </c>
      <c r="F9" s="164">
        <f>'Registration form (Hanoi)'!H35</f>
        <v>0</v>
      </c>
      <c r="G9" s="164">
        <f>'Registration form (Hanoi)'!I35</f>
        <v>0</v>
      </c>
      <c r="H9" s="165"/>
      <c r="I9" s="165"/>
      <c r="J9" s="165"/>
      <c r="K9" s="165"/>
      <c r="L9" s="165"/>
      <c r="M9" s="165"/>
      <c r="N9" s="165"/>
    </row>
    <row r="10" spans="2:14" ht="12.75">
      <c r="B10" s="135"/>
      <c r="C10" s="164">
        <f>'Registration form (Hanoi)'!E36</f>
        <v>0</v>
      </c>
      <c r="D10" s="164">
        <f>'Registration form (Hanoi)'!F36</f>
        <v>0</v>
      </c>
      <c r="E10" s="164">
        <f>'Registration form (Hanoi)'!G36</f>
        <v>0</v>
      </c>
      <c r="F10" s="164">
        <f>'Registration form (Hanoi)'!H36</f>
        <v>0</v>
      </c>
      <c r="G10" s="164">
        <f>'Registration form (Hanoi)'!I36</f>
        <v>0</v>
      </c>
      <c r="H10" s="165"/>
      <c r="I10" s="165"/>
      <c r="J10" s="165"/>
      <c r="K10" s="165"/>
      <c r="L10" s="165"/>
      <c r="M10" s="165"/>
      <c r="N10" s="165"/>
    </row>
    <row r="11" spans="2:14" ht="12.75">
      <c r="B11" s="135"/>
      <c r="C11" s="164">
        <f>'Registration form (Hanoi)'!E37</f>
        <v>0</v>
      </c>
      <c r="D11" s="164">
        <f>'Registration form (Hanoi)'!F37</f>
        <v>0</v>
      </c>
      <c r="E11" s="164">
        <f>'Registration form (Hanoi)'!G37</f>
        <v>0</v>
      </c>
      <c r="F11" s="164">
        <f>'Registration form (Hanoi)'!H37</f>
        <v>0</v>
      </c>
      <c r="G11" s="164">
        <f>'Registration form (Hanoi)'!I37</f>
        <v>0</v>
      </c>
      <c r="H11" s="165"/>
      <c r="I11" s="165"/>
      <c r="J11" s="165"/>
      <c r="K11" s="165"/>
      <c r="L11" s="165"/>
      <c r="M11" s="165"/>
      <c r="N11" s="165"/>
    </row>
    <row r="12" spans="2:14" ht="12.75">
      <c r="B12" s="135"/>
      <c r="C12" s="164">
        <f>'Registration form (Hanoi)'!E38</f>
        <v>0</v>
      </c>
      <c r="D12" s="164">
        <f>'Registration form (Hanoi)'!F38</f>
        <v>0</v>
      </c>
      <c r="E12" s="164">
        <f>'Registration form (Hanoi)'!G38</f>
        <v>0</v>
      </c>
      <c r="F12" s="164">
        <f>'Registration form (Hanoi)'!H38</f>
        <v>0</v>
      </c>
      <c r="G12" s="164">
        <f>'Registration form (Hanoi)'!I38</f>
        <v>0</v>
      </c>
      <c r="H12" s="165"/>
      <c r="I12" s="165"/>
      <c r="J12" s="165"/>
      <c r="K12" s="165"/>
      <c r="L12" s="165"/>
      <c r="M12" s="165"/>
      <c r="N12" s="165"/>
    </row>
    <row r="13" spans="2:14" ht="12.75">
      <c r="B13" s="135"/>
      <c r="C13" s="164">
        <f>'Registration form (Hanoi)'!E39</f>
        <v>0</v>
      </c>
      <c r="D13" s="164">
        <f>'Registration form (Hanoi)'!F39</f>
        <v>0</v>
      </c>
      <c r="E13" s="164">
        <f>'Registration form (Hanoi)'!G39</f>
        <v>0</v>
      </c>
      <c r="F13" s="164">
        <f>'Registration form (Hanoi)'!H39</f>
        <v>0</v>
      </c>
      <c r="G13" s="164">
        <f>'Registration form (Hanoi)'!I39</f>
        <v>0</v>
      </c>
      <c r="H13" s="165"/>
      <c r="I13" s="165"/>
      <c r="J13" s="165"/>
      <c r="K13" s="165"/>
      <c r="L13" s="165"/>
      <c r="M13" s="165"/>
      <c r="N13" s="165"/>
    </row>
    <row r="14" spans="2:7" s="165" customFormat="1" ht="12.75">
      <c r="B14" s="135"/>
      <c r="C14" s="165">
        <f>'Registration form (Hanoi)'!F20</f>
        <v>0</v>
      </c>
      <c r="F14" s="164">
        <f>'Registration form (Hanoi)'!J20</f>
        <v>0</v>
      </c>
      <c r="G14" s="164">
        <f>'Registration form (Hanoi)'!J19</f>
        <v>0</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2021-06-08T06:24:03Z</cp:lastPrinted>
  <dcterms:created xsi:type="dcterms:W3CDTF">2014-08-19T05:03:06Z</dcterms:created>
  <dcterms:modified xsi:type="dcterms:W3CDTF">2023-02-13T07:21:58Z</dcterms:modified>
  <cp:category/>
  <cp:version/>
  <cp:contentType/>
  <cp:contentStatus/>
</cp:coreProperties>
</file>