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95" tabRatio="835" activeTab="3"/>
  </bookViews>
  <sheets>
    <sheet name="Registration form (Hanoi)" sheetId="1" r:id="rId1"/>
    <sheet name="Payment Request（Hanoi)" sheetId="2" r:id="rId2"/>
    <sheet name="Auto-HN" sheetId="3" state="hidden" r:id="rId3"/>
    <sheet name="Registration form (HCM)" sheetId="4" r:id="rId4"/>
    <sheet name="Payment Request（HCM)" sheetId="5" r:id="rId5"/>
    <sheet name="Mailing list HCM" sheetId="6" state="hidden" r:id="rId6"/>
    <sheet name="Mailing list HN" sheetId="7" state="hidden" r:id="rId7"/>
    <sheet name="Auto-HCM" sheetId="8" state="hidden" r:id="rId8"/>
    <sheet name="Pax list HN" sheetId="9" state="hidden" r:id="rId9"/>
    <sheet name="Pax list HCM" sheetId="10" state="hidden" r:id="rId10"/>
    <sheet name="Data" sheetId="11" state="hidden" r:id="rId11"/>
  </sheets>
  <definedNames>
    <definedName name="_xlnm.Print_Area" localSheetId="1">'Payment Request（Hanoi)'!$A$1:$I$46</definedName>
    <definedName name="_xlnm.Print_Area" localSheetId="4">'Payment Request（HCM)'!$A$1:$I$46</definedName>
    <definedName name="_xlnm.Print_Area" localSheetId="0">'Registration form (Hanoi)'!$B$2:$R$64</definedName>
    <definedName name="_xlnm.Print_Area" localSheetId="3">'Registration form (HCM)'!$B$2:$R$64</definedName>
  </definedNames>
  <calcPr fullCalcOnLoad="1"/>
</workbook>
</file>

<file path=xl/sharedStrings.xml><?xml version="1.0" encoding="utf-8"?>
<sst xmlns="http://schemas.openxmlformats.org/spreadsheetml/2006/main" count="424" uniqueCount="237">
  <si>
    <r>
      <rPr>
        <b/>
        <sz val="16"/>
        <color indexed="53"/>
        <rFont val="ＭＳ Ｐ明朝"/>
        <family val="1"/>
      </rPr>
      <t xml:space="preserve">Mẫu </t>
    </r>
    <r>
      <rPr>
        <b/>
        <sz val="16"/>
        <color indexed="53"/>
        <rFont val="Times New Roman"/>
        <family val="1"/>
      </rPr>
      <t>đăng ký/</t>
    </r>
    <r>
      <rPr>
        <b/>
        <sz val="16"/>
        <color indexed="18"/>
        <rFont val="Times New Roman"/>
        <family val="1"/>
      </rPr>
      <t xml:space="preserve"> </t>
    </r>
    <r>
      <rPr>
        <b/>
        <sz val="16"/>
        <color indexed="18"/>
        <rFont val="ＭＳ Ｐゴシック"/>
        <family val="2"/>
      </rPr>
      <t>公開講座申し込み書</t>
    </r>
  </si>
  <si>
    <r>
      <t xml:space="preserve">1. Tên khóa hội thảo/ </t>
    </r>
    <r>
      <rPr>
        <b/>
        <sz val="14"/>
        <color indexed="53"/>
        <rFont val="ＭＳ Ｐ明朝"/>
        <family val="1"/>
      </rPr>
      <t>申し込み対象講座</t>
    </r>
  </si>
  <si>
    <r>
      <t>Tên khóa hội thảo/</t>
    </r>
    <r>
      <rPr>
        <b/>
        <sz val="12"/>
        <rFont val="Times New Roman"/>
        <family val="1"/>
      </rPr>
      <t xml:space="preserve"> </t>
    </r>
    <r>
      <rPr>
        <b/>
        <sz val="12"/>
        <color indexed="53"/>
        <rFont val="ＭＳ Ｐ明朝"/>
        <family val="1"/>
      </rPr>
      <t>講座名</t>
    </r>
  </si>
  <si>
    <r>
      <t>（</t>
    </r>
    <r>
      <rPr>
        <sz val="10"/>
        <color indexed="58"/>
        <rFont val="Times New Roman"/>
        <family val="1"/>
      </rPr>
      <t>Chọn từ danh sách/</t>
    </r>
    <r>
      <rPr>
        <sz val="10"/>
        <rFont val="Times New Roman"/>
        <family val="1"/>
      </rPr>
      <t xml:space="preserve"> </t>
    </r>
    <r>
      <rPr>
        <sz val="10"/>
        <color indexed="53"/>
        <rFont val="ＭＳ Ｐ明朝"/>
        <family val="1"/>
      </rPr>
      <t>リストから選択ください</t>
    </r>
    <r>
      <rPr>
        <sz val="10"/>
        <color indexed="58"/>
        <rFont val="ＭＳ Ｐ明朝"/>
        <family val="1"/>
      </rPr>
      <t>）</t>
    </r>
  </si>
  <si>
    <t>HN</t>
  </si>
  <si>
    <r>
      <t>2. Thông tin công ty/</t>
    </r>
    <r>
      <rPr>
        <b/>
        <sz val="14"/>
        <color indexed="58"/>
        <rFont val="Times New Roman"/>
        <family val="1"/>
      </rPr>
      <t xml:space="preserve"> </t>
    </r>
    <r>
      <rPr>
        <b/>
        <sz val="14"/>
        <color indexed="53"/>
        <rFont val="ＭＳ Ｐ明朝"/>
        <family val="1"/>
      </rPr>
      <t>御社情報</t>
    </r>
  </si>
  <si>
    <t>Thông tin sẽ được sử dụng để cấp hóa đơn, đề nghị cung cấp thông tin chính xác.</t>
  </si>
  <si>
    <t>情報は公式領収書の発行に用いますので、正確にご記入ください</t>
  </si>
  <si>
    <r>
      <t>Tên công ty/</t>
    </r>
    <r>
      <rPr>
        <b/>
        <sz val="11"/>
        <rFont val="Times New Roman"/>
        <family val="1"/>
      </rPr>
      <t xml:space="preserve">
</t>
    </r>
    <r>
      <rPr>
        <b/>
        <sz val="11"/>
        <color indexed="53"/>
        <rFont val="ＭＳ Ｐ明朝"/>
        <family val="1"/>
      </rPr>
      <t>会社名</t>
    </r>
  </si>
  <si>
    <r>
      <t>Đề nghị viết tên công ty bằng tiếng Việt để sử dụng cho cấp hóa đơn</t>
    </r>
    <r>
      <rPr>
        <b/>
        <sz val="10"/>
        <color indexed="58"/>
        <rFont val="ＭＳ Ｐ明朝"/>
        <family val="1"/>
      </rPr>
      <t>/</t>
    </r>
    <r>
      <rPr>
        <b/>
        <sz val="11"/>
        <color indexed="53"/>
        <rFont val="ＭＳ Ｐ明朝"/>
        <family val="1"/>
      </rPr>
      <t xml:space="preserve"> 公式領収書の発行のため、正式なベトナム語名称をご記入ください</t>
    </r>
  </si>
  <si>
    <r>
      <rPr>
        <b/>
        <sz val="11"/>
        <color indexed="58"/>
        <rFont val="Times New Roman"/>
        <family val="1"/>
      </rPr>
      <t>Địa chỉ công ty/</t>
    </r>
    <r>
      <rPr>
        <b/>
        <sz val="11"/>
        <rFont val="Times New Roman"/>
        <family val="1"/>
      </rPr>
      <t xml:space="preserve">
</t>
    </r>
    <r>
      <rPr>
        <b/>
        <sz val="11"/>
        <color indexed="53"/>
        <rFont val="ＭＳ Ｐ明朝"/>
        <family val="1"/>
      </rPr>
      <t>会社住所</t>
    </r>
  </si>
  <si>
    <r>
      <rPr>
        <b/>
        <sz val="11"/>
        <color indexed="58"/>
        <rFont val="Times New Roman"/>
        <family val="1"/>
      </rPr>
      <t xml:space="preserve">Mã số thuế/ </t>
    </r>
    <r>
      <rPr>
        <b/>
        <sz val="11"/>
        <color indexed="53"/>
        <rFont val="ＭＳ Ｐ明朝"/>
        <family val="1"/>
      </rPr>
      <t>税コード</t>
    </r>
  </si>
  <si>
    <r>
      <rPr>
        <b/>
        <sz val="11"/>
        <color indexed="58"/>
        <rFont val="Times New Roman"/>
        <family val="1"/>
      </rPr>
      <t>E-mail/</t>
    </r>
    <r>
      <rPr>
        <b/>
        <sz val="11"/>
        <rFont val="Times New Roman"/>
        <family val="1"/>
      </rPr>
      <t xml:space="preserve"> </t>
    </r>
    <r>
      <rPr>
        <b/>
        <sz val="11"/>
        <color indexed="53"/>
        <rFont val="ＭＳ Ｐ明朝"/>
        <family val="1"/>
      </rPr>
      <t>メール</t>
    </r>
  </si>
  <si>
    <r>
      <rPr>
        <b/>
        <sz val="11"/>
        <color indexed="58"/>
        <rFont val="Times New Roman"/>
        <family val="1"/>
      </rPr>
      <t>Điện thoại/</t>
    </r>
    <r>
      <rPr>
        <b/>
        <sz val="11"/>
        <rFont val="Times New Roman"/>
        <family val="1"/>
      </rPr>
      <t xml:space="preserve"> </t>
    </r>
    <r>
      <rPr>
        <b/>
        <sz val="11"/>
        <color indexed="53"/>
        <rFont val="ＭＳ Ｐ明朝"/>
        <family val="1"/>
      </rPr>
      <t>電話番号</t>
    </r>
  </si>
  <si>
    <r>
      <rPr>
        <b/>
        <sz val="11"/>
        <color indexed="58"/>
        <rFont val="Times New Roman"/>
        <family val="1"/>
      </rPr>
      <t>Tên người liên lạc (2)/</t>
    </r>
    <r>
      <rPr>
        <b/>
        <sz val="11"/>
        <color indexed="58"/>
        <rFont val="ＭＳ Ｐ明朝"/>
        <family val="1"/>
      </rPr>
      <t>　</t>
    </r>
    <r>
      <rPr>
        <b/>
        <sz val="11"/>
        <rFont val="ＭＳ Ｐ明朝"/>
        <family val="1"/>
      </rPr>
      <t xml:space="preserve">
</t>
    </r>
    <r>
      <rPr>
        <b/>
        <sz val="11"/>
        <color indexed="53"/>
        <rFont val="ＭＳ Ｐ明朝"/>
        <family val="1"/>
      </rPr>
      <t>連絡先担当者</t>
    </r>
    <r>
      <rPr>
        <b/>
        <sz val="11"/>
        <color indexed="53"/>
        <rFont val="Times New Roman"/>
        <family val="1"/>
      </rPr>
      <t>(2)</t>
    </r>
  </si>
  <si>
    <r>
      <rPr>
        <b/>
        <sz val="11"/>
        <color indexed="58"/>
        <rFont val="Times New Roman"/>
        <family val="1"/>
      </rPr>
      <t>E-mail/</t>
    </r>
    <r>
      <rPr>
        <b/>
        <sz val="11"/>
        <rFont val="Times New Roman"/>
        <family val="1"/>
      </rPr>
      <t xml:space="preserve"> </t>
    </r>
    <r>
      <rPr>
        <b/>
        <sz val="11"/>
        <color indexed="53"/>
        <rFont val="ＭＳ Ｐ明朝"/>
        <family val="1"/>
      </rPr>
      <t>メール</t>
    </r>
  </si>
  <si>
    <r>
      <rPr>
        <b/>
        <sz val="11"/>
        <color indexed="58"/>
        <rFont val="Times New Roman"/>
        <family val="1"/>
      </rPr>
      <t xml:space="preserve">Điện thoại/ </t>
    </r>
    <r>
      <rPr>
        <b/>
        <sz val="11"/>
        <color indexed="53"/>
        <rFont val="ＭＳ Ｐ明朝"/>
        <family val="1"/>
      </rPr>
      <t>電話番号</t>
    </r>
  </si>
  <si>
    <r>
      <rPr>
        <b/>
        <sz val="11"/>
        <color indexed="58"/>
        <rFont val="Times New Roman"/>
        <family val="1"/>
      </rPr>
      <t xml:space="preserve">Website của NNA / </t>
    </r>
    <r>
      <rPr>
        <b/>
        <sz val="11"/>
        <color indexed="53"/>
        <rFont val="Times New Roman"/>
        <family val="1"/>
      </rPr>
      <t>NNA</t>
    </r>
    <r>
      <rPr>
        <b/>
        <sz val="11"/>
        <color indexed="53"/>
        <rFont val="ＭＳ Ｐ明朝"/>
        <family val="1"/>
      </rPr>
      <t>からの案内</t>
    </r>
  </si>
  <si>
    <r>
      <t>3.Thông tin đăng ký/</t>
    </r>
    <r>
      <rPr>
        <b/>
        <sz val="14"/>
        <color indexed="58"/>
        <rFont val="Times New Roman"/>
        <family val="1"/>
      </rPr>
      <t xml:space="preserve"> </t>
    </r>
    <r>
      <rPr>
        <b/>
        <sz val="14"/>
        <color indexed="53"/>
        <rFont val="ＭＳ Ｐ明朝"/>
        <family val="1"/>
      </rPr>
      <t>お申し込み情報</t>
    </r>
  </si>
  <si>
    <t>No.</t>
  </si>
  <si>
    <r>
      <t>Tên người tham dự</t>
    </r>
    <r>
      <rPr>
        <b/>
        <sz val="11"/>
        <color indexed="53"/>
        <rFont val="Times New Roman"/>
        <family val="1"/>
      </rPr>
      <t xml:space="preserve">
</t>
    </r>
    <r>
      <rPr>
        <b/>
        <sz val="11"/>
        <color indexed="53"/>
        <rFont val="ＭＳ Ｐ明朝"/>
        <family val="1"/>
      </rPr>
      <t>受講者名</t>
    </r>
  </si>
  <si>
    <r>
      <t>Thông tin liên hệ/</t>
    </r>
    <r>
      <rPr>
        <b/>
        <sz val="11"/>
        <color indexed="53"/>
        <rFont val="Times New Roman"/>
        <family val="1"/>
      </rPr>
      <t xml:space="preserve"> </t>
    </r>
    <r>
      <rPr>
        <b/>
        <sz val="11"/>
        <color indexed="53"/>
        <rFont val="ＭＳ Ｐ明朝"/>
        <family val="1"/>
      </rPr>
      <t>連絡先</t>
    </r>
  </si>
  <si>
    <r>
      <t xml:space="preserve">Thủ trưởng Đơn vị xác nhận
Ký tên và đóng dấu/
</t>
    </r>
    <r>
      <rPr>
        <b/>
        <sz val="11"/>
        <color indexed="53"/>
        <rFont val="Times New Roman"/>
        <family val="1"/>
      </rPr>
      <t>(</t>
    </r>
    <r>
      <rPr>
        <b/>
        <sz val="11"/>
        <color indexed="53"/>
        <rFont val="ＭＳ Ｐ明朝"/>
        <family val="1"/>
      </rPr>
      <t>オプション）御社内での受講承認</t>
    </r>
  </si>
  <si>
    <r>
      <t xml:space="preserve">Điện thoại/ </t>
    </r>
    <r>
      <rPr>
        <b/>
        <sz val="11"/>
        <color indexed="53"/>
        <rFont val="ＭＳ Ｐ明朝"/>
        <family val="1"/>
      </rPr>
      <t>電話番号</t>
    </r>
  </si>
  <si>
    <r>
      <t xml:space="preserve">4. Các yêu cầu hoặc lưu ý/ </t>
    </r>
    <r>
      <rPr>
        <b/>
        <sz val="14"/>
        <color indexed="53"/>
        <rFont val="ＭＳ Ｐ明朝"/>
        <family val="1"/>
      </rPr>
      <t>ご要望等</t>
    </r>
  </si>
  <si>
    <r>
      <t>Hãy mô tả các yêu cầu hoặc lưu ý của quý công ty (nếu có)/</t>
    </r>
    <r>
      <rPr>
        <b/>
        <sz val="11"/>
        <color indexed="53"/>
        <rFont val="Times New Roman"/>
        <family val="1"/>
      </rPr>
      <t xml:space="preserve"> </t>
    </r>
    <r>
      <rPr>
        <b/>
        <sz val="11"/>
        <color indexed="53"/>
        <rFont val="ＭＳ Ｐ明朝"/>
        <family val="1"/>
      </rPr>
      <t>受講にあたってのご要望等ありましたら記入ください</t>
    </r>
  </si>
  <si>
    <r>
      <t>5. Thông tin chuyển khoản/</t>
    </r>
    <r>
      <rPr>
        <b/>
        <sz val="14"/>
        <color indexed="16"/>
        <rFont val="ＭＳ Ｐ明朝"/>
        <family val="1"/>
      </rPr>
      <t>　</t>
    </r>
    <r>
      <rPr>
        <b/>
        <sz val="14"/>
        <color indexed="53"/>
        <rFont val="ＭＳ Ｐ明朝"/>
        <family val="1"/>
      </rPr>
      <t>お支払い情報</t>
    </r>
  </si>
  <si>
    <r>
      <rPr>
        <b/>
        <sz val="11"/>
        <color indexed="59"/>
        <rFont val="Times New Roman"/>
        <family val="1"/>
      </rPr>
      <t>Số tài khoản/</t>
    </r>
    <r>
      <rPr>
        <b/>
        <sz val="11"/>
        <color indexed="16"/>
        <rFont val="Times New Roman"/>
        <family val="1"/>
      </rPr>
      <t xml:space="preserve">
</t>
    </r>
    <r>
      <rPr>
        <b/>
        <sz val="11"/>
        <color indexed="53"/>
        <rFont val="ＭＳ Ｐ明朝"/>
        <family val="1"/>
      </rPr>
      <t>口座番号</t>
    </r>
  </si>
  <si>
    <r>
      <rPr>
        <b/>
        <sz val="11"/>
        <color indexed="59"/>
        <rFont val="Times New Roman"/>
        <family val="1"/>
      </rPr>
      <t>Tên ngân hàng/</t>
    </r>
    <r>
      <rPr>
        <b/>
        <sz val="11"/>
        <color indexed="16"/>
        <rFont val="Times New Roman"/>
        <family val="1"/>
      </rPr>
      <t xml:space="preserve">
</t>
    </r>
    <r>
      <rPr>
        <b/>
        <sz val="11"/>
        <color indexed="53"/>
        <rFont val="ＭＳ Ｐ明朝"/>
        <family val="1"/>
      </rPr>
      <t>銀行名</t>
    </r>
  </si>
  <si>
    <t>Ngân hàng TMCP đầu tư và phát triển Việt Nam - Chi nhánh Đông Đô, Hà Nội</t>
  </si>
  <si>
    <r>
      <rPr>
        <b/>
        <sz val="11"/>
        <color indexed="59"/>
        <rFont val="Times New Roman"/>
        <family val="1"/>
      </rPr>
      <t>Chủ tài khoản/</t>
    </r>
    <r>
      <rPr>
        <b/>
        <sz val="11"/>
        <color indexed="16"/>
        <rFont val="Times New Roman"/>
        <family val="1"/>
      </rPr>
      <t xml:space="preserve">
</t>
    </r>
    <r>
      <rPr>
        <b/>
        <sz val="11"/>
        <color indexed="53"/>
        <rFont val="ＭＳ Ｐ明朝"/>
        <family val="1"/>
      </rPr>
      <t>口座名</t>
    </r>
  </si>
  <si>
    <r>
      <t xml:space="preserve">6. Thông tin liên lạc/ </t>
    </r>
    <r>
      <rPr>
        <b/>
        <sz val="14"/>
        <color indexed="53"/>
        <rFont val="ＭＳ Ｐ明朝"/>
        <family val="1"/>
      </rPr>
      <t>お問い合わせ先</t>
    </r>
  </si>
  <si>
    <t>Annual schedule</t>
  </si>
  <si>
    <t>HCM</t>
  </si>
  <si>
    <t>Pay (HN)</t>
  </si>
  <si>
    <t>Pay(HCM)</t>
  </si>
  <si>
    <r>
      <t xml:space="preserve">THƯ BÁO THANH TOÁN - </t>
    </r>
    <r>
      <rPr>
        <b/>
        <i/>
        <sz val="18"/>
        <rFont val="Times New Roman"/>
        <family val="1"/>
      </rPr>
      <t>PAYMENT REQUEST</t>
    </r>
  </si>
  <si>
    <t>STT
No</t>
  </si>
  <si>
    <r>
      <t>Chuyển khoản</t>
    </r>
    <r>
      <rPr>
        <b/>
        <i/>
        <sz val="11"/>
        <rFont val="Times New Roman"/>
        <family val="1"/>
      </rPr>
      <t xml:space="preserve"> - Transfer through the bank: </t>
    </r>
  </si>
  <si>
    <r>
      <t xml:space="preserve">Tại - </t>
    </r>
    <r>
      <rPr>
        <i/>
        <sz val="11"/>
        <rFont val="Times New Roman"/>
        <family val="1"/>
      </rPr>
      <t>At the bank</t>
    </r>
    <r>
      <rPr>
        <sz val="11"/>
        <rFont val="Times New Roman"/>
        <family val="1"/>
      </rPr>
      <t xml:space="preserve">: </t>
    </r>
    <r>
      <rPr>
        <b/>
        <sz val="11"/>
        <rFont val="Times New Roman"/>
        <family val="1"/>
      </rPr>
      <t>Ngân hàng TMCP đầu tư và phát triển Việt Nam - Chi nhánh Đông Đô, HN</t>
    </r>
  </si>
  <si>
    <r>
      <t xml:space="preserve">Trân trọng </t>
    </r>
    <r>
      <rPr>
        <b/>
        <i/>
        <sz val="11"/>
        <rFont val="Times New Roman"/>
        <family val="1"/>
      </rPr>
      <t>- Best regards!</t>
    </r>
  </si>
  <si>
    <t xml:space="preserve">In words: </t>
  </si>
  <si>
    <t>…</t>
  </si>
  <si>
    <r>
      <t xml:space="preserve">Đơn giá/
</t>
    </r>
    <r>
      <rPr>
        <b/>
        <i/>
        <sz val="10"/>
        <rFont val="Times New Roman"/>
        <family val="1"/>
      </rPr>
      <t>Unit price</t>
    </r>
    <r>
      <rPr>
        <b/>
        <sz val="10"/>
        <rFont val="Times New Roman"/>
        <family val="1"/>
      </rPr>
      <t xml:space="preserve">
 (VND)</t>
    </r>
  </si>
  <si>
    <r>
      <t xml:space="preserve">Thành tiền/ 
</t>
    </r>
    <r>
      <rPr>
        <b/>
        <i/>
        <sz val="10"/>
        <rFont val="Times New Roman"/>
        <family val="1"/>
      </rPr>
      <t>Amount</t>
    </r>
    <r>
      <rPr>
        <b/>
        <sz val="10"/>
        <rFont val="Times New Roman"/>
        <family val="1"/>
      </rPr>
      <t xml:space="preserve"> 
(VND) </t>
    </r>
  </si>
  <si>
    <r>
      <t>Tổng /</t>
    </r>
    <r>
      <rPr>
        <b/>
        <i/>
        <sz val="11"/>
        <rFont val="Times New Roman"/>
        <family val="1"/>
      </rPr>
      <t xml:space="preserve"> Total</t>
    </r>
  </si>
  <si>
    <r>
      <t>Số học viên (người) /</t>
    </r>
    <r>
      <rPr>
        <b/>
        <i/>
        <sz val="10"/>
        <rFont val="Times New Roman"/>
        <family val="1"/>
      </rPr>
      <t>Number of participant (Person)</t>
    </r>
  </si>
  <si>
    <r>
      <t xml:space="preserve">Nội dung thực hiện/
</t>
    </r>
    <r>
      <rPr>
        <b/>
        <i/>
        <sz val="10"/>
        <rFont val="Times New Roman"/>
        <family val="1"/>
      </rPr>
      <t>Content</t>
    </r>
  </si>
  <si>
    <r>
      <t xml:space="preserve">Thuế / </t>
    </r>
    <r>
      <rPr>
        <i/>
        <sz val="11"/>
        <rFont val="Times New Roman"/>
        <family val="1"/>
      </rPr>
      <t>Tax</t>
    </r>
  </si>
  <si>
    <t xml:space="preserve">Bằng chữ: </t>
  </si>
  <si>
    <r>
      <t>Kính gửi/</t>
    </r>
    <r>
      <rPr>
        <i/>
        <sz val="11"/>
        <rFont val="Times New Roman"/>
        <family val="1"/>
      </rPr>
      <t>Dear</t>
    </r>
    <r>
      <rPr>
        <sz val="11"/>
        <rFont val="Times New Roman"/>
        <family val="1"/>
      </rPr>
      <t xml:space="preserve">: </t>
    </r>
  </si>
  <si>
    <r>
      <t>Địa chỉ/</t>
    </r>
    <r>
      <rPr>
        <i/>
        <sz val="11"/>
        <rFont val="Times New Roman"/>
        <family val="1"/>
      </rPr>
      <t>Address</t>
    </r>
    <r>
      <rPr>
        <sz val="11"/>
        <rFont val="Times New Roman"/>
        <family val="1"/>
      </rPr>
      <t xml:space="preserve">: </t>
    </r>
  </si>
  <si>
    <r>
      <t>MST/</t>
    </r>
    <r>
      <rPr>
        <i/>
        <sz val="11"/>
        <rFont val="Times New Roman"/>
        <family val="1"/>
      </rPr>
      <t>Tax code</t>
    </r>
    <r>
      <rPr>
        <sz val="11"/>
        <rFont val="Times New Roman"/>
        <family val="1"/>
      </rPr>
      <t>:</t>
    </r>
  </si>
  <si>
    <t>đồng</t>
  </si>
  <si>
    <r>
      <t>Đề nghị Quý công ty thanh toán trước ngày</t>
    </r>
    <r>
      <rPr>
        <sz val="11"/>
        <rFont val="Times New Roman"/>
        <family val="1"/>
      </rPr>
      <t>:</t>
    </r>
  </si>
  <si>
    <r>
      <t>Please make payment before</t>
    </r>
    <r>
      <rPr>
        <i/>
        <sz val="11"/>
        <rFont val="Times New Roman"/>
        <family val="1"/>
      </rPr>
      <t>:</t>
    </r>
  </si>
  <si>
    <t>1251 0000 712377</t>
  </si>
  <si>
    <t>Vai trò và trách nhiệm của Manager/ Manager's Role and Responsibility</t>
  </si>
  <si>
    <t>Vai trò và trách nhiệm của Manager/ マネージャの役割責任</t>
  </si>
  <si>
    <t>Đà Nẵng</t>
  </si>
  <si>
    <t>Hải phòng</t>
  </si>
  <si>
    <r>
      <t xml:space="preserve">Số tài khoản - </t>
    </r>
    <r>
      <rPr>
        <i/>
        <sz val="11"/>
        <rFont val="Times New Roman"/>
        <family val="1"/>
      </rPr>
      <t>Account No (VND):</t>
    </r>
    <r>
      <rPr>
        <sz val="11"/>
        <rFont val="Times New Roman"/>
        <family val="1"/>
      </rPr>
      <t xml:space="preserve"> </t>
    </r>
    <r>
      <rPr>
        <b/>
        <sz val="11"/>
        <rFont val="Times New Roman"/>
        <family val="1"/>
      </rPr>
      <t>1251 0000 712377</t>
    </r>
  </si>
  <si>
    <r>
      <rPr>
        <b/>
        <sz val="11"/>
        <color indexed="58"/>
        <rFont val="Times New Roman"/>
        <family val="1"/>
      </rPr>
      <t>Email từ IMTC/</t>
    </r>
    <r>
      <rPr>
        <b/>
        <sz val="11"/>
        <rFont val="Times New Roman"/>
        <family val="1"/>
      </rPr>
      <t xml:space="preserve"> </t>
    </r>
    <r>
      <rPr>
        <b/>
        <sz val="11"/>
        <color indexed="53"/>
        <rFont val="ＭＳ Ｐ明朝"/>
        <family val="1"/>
      </rPr>
      <t>弊社からのメール案内</t>
    </r>
  </si>
  <si>
    <r>
      <rPr>
        <b/>
        <sz val="11"/>
        <color indexed="58"/>
        <rFont val="Times New Roman"/>
        <family val="1"/>
      </rPr>
      <t>Website của IMTC/</t>
    </r>
    <r>
      <rPr>
        <b/>
        <sz val="11"/>
        <rFont val="Times New Roman"/>
        <family val="1"/>
      </rPr>
      <t xml:space="preserve"> </t>
    </r>
    <r>
      <rPr>
        <b/>
        <sz val="11"/>
        <color indexed="53"/>
        <rFont val="ＭＳ Ｐ明朝"/>
        <family val="1"/>
      </rPr>
      <t>弊社ウェッブサイト</t>
    </r>
  </si>
  <si>
    <r>
      <t>Công ty TNHH tư vấn và đào tạo quản lý quốc tế  /</t>
    </r>
    <r>
      <rPr>
        <b/>
        <sz val="12"/>
        <color indexed="58"/>
        <rFont val="ＭＳ Ｐ明朝"/>
        <family val="1"/>
      </rPr>
      <t>　</t>
    </r>
    <r>
      <rPr>
        <b/>
        <sz val="12"/>
        <color indexed="53"/>
        <rFont val="ＭＳ Ｐ明朝"/>
        <family val="1"/>
      </rPr>
      <t>IMTC 研修＆コンサルティング</t>
    </r>
  </si>
  <si>
    <r>
      <rPr>
        <b/>
        <sz val="11"/>
        <color indexed="58"/>
        <rFont val="Times New Roman"/>
        <family val="1"/>
      </rPr>
      <t>Công ty biết thông tin về Hội thảo của IMTC qua/</t>
    </r>
    <r>
      <rPr>
        <b/>
        <sz val="11"/>
        <rFont val="Times New Roman"/>
        <family val="1"/>
      </rPr>
      <t xml:space="preserve"> </t>
    </r>
    <r>
      <rPr>
        <b/>
        <sz val="11"/>
        <color indexed="53"/>
        <rFont val="ＭＳ Ｐ明朝"/>
        <family val="1"/>
      </rPr>
      <t>弊社の講座をどちらでお知りになりましたか（複数選択可）:</t>
    </r>
  </si>
  <si>
    <t>INTERNATIONAL MANAGEMENT TRAINING AND CONSULTING CO.,LTD</t>
  </si>
  <si>
    <r>
      <t>Lưu ý</t>
    </r>
    <r>
      <rPr>
        <sz val="11"/>
        <rFont val="Times New Roman"/>
        <family val="1"/>
      </rPr>
      <t xml:space="preserve">: </t>
    </r>
    <r>
      <rPr>
        <b/>
        <sz val="11"/>
        <rFont val="Times New Roman"/>
        <family val="1"/>
      </rPr>
      <t>IMTC sẽ gửi hóa đơn tài chính trực tiếp cho học viên tham gia vào ngày hội thảo</t>
    </r>
  </si>
  <si>
    <r>
      <t xml:space="preserve">Note: </t>
    </r>
    <r>
      <rPr>
        <b/>
        <i/>
        <sz val="11"/>
        <rFont val="Times New Roman"/>
        <family val="1"/>
      </rPr>
      <t xml:space="preserve"> IMTC will send invoice directly to participant on PWS training day</t>
    </r>
  </si>
  <si>
    <r>
      <rPr>
        <b/>
        <i/>
        <sz val="18"/>
        <color indexed="53"/>
        <rFont val="Times New Roman"/>
        <family val="1"/>
      </rPr>
      <t xml:space="preserve">International Management Training and Consulting/ </t>
    </r>
    <r>
      <rPr>
        <b/>
        <i/>
        <sz val="18"/>
        <color indexed="18"/>
        <rFont val="ＭＳ Ｐゴシック"/>
        <family val="2"/>
      </rPr>
      <t>IMTCマネジメント教育＆コンサルティング</t>
    </r>
  </si>
  <si>
    <t>ON BEHALF OF IMTC</t>
  </si>
  <si>
    <t>Mr/Ms</t>
  </si>
  <si>
    <t>Mrs</t>
  </si>
  <si>
    <t>Ms</t>
  </si>
  <si>
    <t>Mr</t>
  </si>
  <si>
    <t>Tư duy lôgic thông qua giải quyết vấn đề/  論理思考を鍛える 問題解決</t>
  </si>
  <si>
    <t>Tư duy lô gic thông quá giải quyết vấn đề / Logical thinking through problem solving</t>
  </si>
  <si>
    <r>
      <t>Content</t>
    </r>
    <r>
      <rPr>
        <i/>
        <sz val="11"/>
        <rFont val="Times New Roman"/>
        <family val="1"/>
      </rPr>
      <t xml:space="preserve">:Payment for attending Seminar held on </t>
    </r>
  </si>
  <si>
    <r>
      <t>(</t>
    </r>
    <r>
      <rPr>
        <sz val="11"/>
        <rFont val="Times New Roman"/>
        <family val="1"/>
      </rPr>
      <t>V/v thanh toán cho hội thảo ngày</t>
    </r>
  </si>
  <si>
    <r>
      <t>Nội dung</t>
    </r>
    <r>
      <rPr>
        <b/>
        <i/>
        <sz val="11"/>
        <rFont val="Times New Roman"/>
        <family val="1"/>
      </rPr>
      <t xml:space="preserve">: </t>
    </r>
    <r>
      <rPr>
        <sz val="11"/>
        <rFont val="Times New Roman"/>
        <family val="1"/>
      </rPr>
      <t>Thanh toán cho việc tham dự hội thảo tổ chức ngày</t>
    </r>
  </si>
  <si>
    <r>
      <t>Ngày phát hành</t>
    </r>
    <r>
      <rPr>
        <b/>
        <i/>
        <sz val="11"/>
        <rFont val="Times New Roman"/>
        <family val="1"/>
      </rPr>
      <t xml:space="preserve"> - Issued date</t>
    </r>
    <r>
      <rPr>
        <sz val="11"/>
        <rFont val="Times New Roman"/>
        <family val="1"/>
      </rPr>
      <t>:</t>
    </r>
  </si>
  <si>
    <t>CÔNG TY TNHH TƯ VẤN VÀ ĐÀO TẠO QUẢN LÝ QUỐC TẾ</t>
  </si>
  <si>
    <t>ĐẠI DIỆN CÔNG TY TNHH TƯ VẤN VÀ ĐÀO TẠO QUẢN LÝ QUỐC TẾ</t>
  </si>
  <si>
    <r>
      <t xml:space="preserve">Người thụ hưởng - </t>
    </r>
    <r>
      <rPr>
        <i/>
        <sz val="11"/>
        <rFont val="Times New Roman"/>
        <family val="1"/>
      </rPr>
      <t>The beneficent:</t>
    </r>
    <r>
      <rPr>
        <sz val="11"/>
        <rFont val="Times New Roman"/>
        <family val="1"/>
      </rPr>
      <t xml:space="preserve"> </t>
    </r>
    <r>
      <rPr>
        <b/>
        <sz val="11"/>
        <rFont val="Times New Roman"/>
        <family val="1"/>
      </rPr>
      <t>Công ty TNHH tư vấn và đào tạo quản lý quốc tế</t>
    </r>
  </si>
  <si>
    <t xml:space="preserve">Tăng cường khả năng phân tích trong giải quyết vấn đề / Strengthen Analysis Ability in problem solving
</t>
  </si>
  <si>
    <t>Luân chuyển PDCA trong đánh giá hiệu quả công việc / Rotate PDCA for performance evaluation</t>
  </si>
  <si>
    <t>Tăng cường khả năng phân tích trong giải quyết vấn đề /問題解決、分析力の強化講座</t>
  </si>
  <si>
    <t>12th &amp; 13th, Oct, 2017</t>
  </si>
  <si>
    <t>E-mail: info@imtc.vn, Tel: 028.3551.1900</t>
  </si>
  <si>
    <t>E-mail: info@imtc.vn, Tel: 024.3222.2171</t>
  </si>
  <si>
    <t>Địa điểm tổ chức Hội thảo sẽ được thông báo trước ngày hội thảo</t>
  </si>
  <si>
    <t>Seminar  address will be informed before the Seminar date</t>
  </si>
  <si>
    <t>Quản trị nhân sự và vai trò của bộ phận HR / 人材マネジメントと人事部門の役割責任</t>
  </si>
  <si>
    <t>03rd, Oct, 2017</t>
  </si>
  <si>
    <t>26th &amp;27th, Oct, 2017</t>
  </si>
  <si>
    <t>17th, Oct, 2017</t>
  </si>
  <si>
    <r>
      <t xml:space="preserve">Địa chỉ/ </t>
    </r>
    <r>
      <rPr>
        <sz val="12"/>
        <color indexed="53"/>
        <rFont val="Times New Roman"/>
        <family val="1"/>
      </rPr>
      <t xml:space="preserve">Address </t>
    </r>
    <r>
      <rPr>
        <sz val="12"/>
        <rFont val="Times New Roman"/>
        <family val="1"/>
      </rPr>
      <t xml:space="preserve">:  Phòng 303,  Lầu 3, Số 29 Bạch Đằng, Phường 15, Bình Thạnh, HCM
Web                      : www.imtc.vn
E-mail                  : imtc_hcmc@imtc.vn
ĐT/ </t>
    </r>
    <r>
      <rPr>
        <sz val="12"/>
        <color indexed="53"/>
        <rFont val="Times New Roman"/>
        <family val="1"/>
      </rPr>
      <t xml:space="preserve">Tel                </t>
    </r>
    <r>
      <rPr>
        <sz val="12"/>
        <rFont val="Times New Roman"/>
        <family val="1"/>
      </rPr>
      <t xml:space="preserve"> : 028.3551.1900
Japanese contact</t>
    </r>
    <r>
      <rPr>
        <sz val="12"/>
        <color indexed="10"/>
        <rFont val="Times New Roman"/>
        <family val="1"/>
      </rPr>
      <t xml:space="preserve"> </t>
    </r>
    <r>
      <rPr>
        <sz val="12"/>
        <rFont val="Times New Roman"/>
        <family val="1"/>
      </rPr>
      <t xml:space="preserve">: </t>
    </r>
    <r>
      <rPr>
        <b/>
        <sz val="12"/>
        <color indexed="16"/>
        <rFont val="Times New Roman"/>
        <family val="1"/>
      </rPr>
      <t>Kenji Hachiya</t>
    </r>
    <r>
      <rPr>
        <sz val="12"/>
        <rFont val="Times New Roman"/>
        <family val="1"/>
      </rPr>
      <t xml:space="preserve"> (</t>
    </r>
    <r>
      <rPr>
        <sz val="12"/>
        <color indexed="16"/>
        <rFont val="Times New Roman"/>
        <family val="1"/>
      </rPr>
      <t>Tiếng Nhật, Tiếng Anh</t>
    </r>
    <r>
      <rPr>
        <sz val="12"/>
        <rFont val="Times New Roman"/>
        <family val="1"/>
      </rPr>
      <t xml:space="preserve"> - </t>
    </r>
    <r>
      <rPr>
        <sz val="12"/>
        <color indexed="53"/>
        <rFont val="Times New Roman"/>
        <family val="1"/>
      </rPr>
      <t>Japanese, English</t>
    </r>
    <r>
      <rPr>
        <sz val="12"/>
        <rFont val="Times New Roman"/>
        <family val="1"/>
      </rPr>
      <t xml:space="preserve">)
E-mail : hachiya@imtc.vn
Phone : 093.424.8018
</t>
    </r>
  </si>
  <si>
    <r>
      <t>Địa chỉ/</t>
    </r>
    <r>
      <rPr>
        <sz val="12"/>
        <color indexed="53"/>
        <rFont val="Times New Roman"/>
        <family val="1"/>
      </rPr>
      <t xml:space="preserve"> Address </t>
    </r>
    <r>
      <rPr>
        <sz val="12"/>
        <rFont val="Times New Roman"/>
        <family val="1"/>
      </rPr>
      <t xml:space="preserve">:  Tầng 5, Số 138 Hoàng Ngân, Trung Hòa, Cầu Giấy, Hà Nội
Web                       : www.imtc.vn
E-mail                   : imtc_hanoi@imtc.vn
ĐT/ </t>
    </r>
    <r>
      <rPr>
        <sz val="12"/>
        <color indexed="53"/>
        <rFont val="Times New Roman"/>
        <family val="1"/>
      </rPr>
      <t xml:space="preserve">Te l                 </t>
    </r>
    <r>
      <rPr>
        <sz val="12"/>
        <rFont val="Times New Roman"/>
        <family val="1"/>
      </rPr>
      <t>: 024.3222.2171 
Japanese contact :</t>
    </r>
    <r>
      <rPr>
        <b/>
        <sz val="12"/>
        <rFont val="Times New Roman"/>
        <family val="1"/>
      </rPr>
      <t xml:space="preserve"> </t>
    </r>
    <r>
      <rPr>
        <b/>
        <sz val="12"/>
        <color indexed="16"/>
        <rFont val="Times New Roman"/>
        <family val="1"/>
      </rPr>
      <t>Kenji Hachiya</t>
    </r>
    <r>
      <rPr>
        <sz val="12"/>
        <color indexed="16"/>
        <rFont val="Times New Roman"/>
        <family val="1"/>
      </rPr>
      <t xml:space="preserve"> (</t>
    </r>
    <r>
      <rPr>
        <sz val="12"/>
        <color indexed="16"/>
        <rFont val="Times New Roman"/>
        <family val="1"/>
      </rPr>
      <t>Tiếng Nhật, Tiếng Anh</t>
    </r>
    <r>
      <rPr>
        <sz val="12"/>
        <color indexed="16"/>
        <rFont val="Times New Roman"/>
        <family val="1"/>
      </rPr>
      <t xml:space="preserve"> </t>
    </r>
    <r>
      <rPr>
        <sz val="12"/>
        <rFont val="Times New Roman"/>
        <family val="1"/>
      </rPr>
      <t xml:space="preserve">- </t>
    </r>
    <r>
      <rPr>
        <sz val="12"/>
        <color indexed="53"/>
        <rFont val="Times New Roman"/>
        <family val="1"/>
      </rPr>
      <t>Japanese, English</t>
    </r>
    <r>
      <rPr>
        <sz val="12"/>
        <rFont val="Times New Roman"/>
        <family val="1"/>
      </rPr>
      <t xml:space="preserve">)
E-mail : hachiya@imtc.vn
Phone : 093.424.8018
</t>
    </r>
  </si>
  <si>
    <t>10th &amp; 11th, May, 2018</t>
  </si>
  <si>
    <t>17th &amp; 18th, May, 2018</t>
  </si>
  <si>
    <t>04th May 2018</t>
  </si>
  <si>
    <t>11th May 2018</t>
  </si>
  <si>
    <t>12th &amp;13th, July, 2018</t>
  </si>
  <si>
    <t>19th&amp;20th July 2018</t>
  </si>
  <si>
    <t>05th July 2018</t>
  </si>
  <si>
    <t>12th July 2018</t>
  </si>
  <si>
    <t>Người hướng dẫn 5S/ ５Sインストラクター育成</t>
  </si>
  <si>
    <t>Người hướng dẫn 5S / 5S instructor</t>
  </si>
  <si>
    <t>Phát triển nhân sự / HR Development</t>
  </si>
  <si>
    <t>Phát triển nhân sự (Miễn phí)/ 人材育成セミナー(無料)</t>
  </si>
  <si>
    <t>Free</t>
  </si>
  <si>
    <t>21st, Feb, 2019</t>
  </si>
  <si>
    <t>14th, February, 2019</t>
  </si>
  <si>
    <t>会場はハノイ市内となります（お申し込み後にご案内申し上げます）</t>
  </si>
  <si>
    <t>会場はハイフォン市内となります（お申し込み後にご案内申し上げます）</t>
  </si>
  <si>
    <t>会場はダナン市内となります（お申し込み後にご案内申し上げます）</t>
  </si>
  <si>
    <t>会場はホーチミン市内となります（お申し込み後にご案内申し上げます）</t>
  </si>
  <si>
    <r>
      <rPr>
        <b/>
        <sz val="11"/>
        <color indexed="58"/>
        <rFont val="Times New Roman"/>
        <family val="1"/>
      </rPr>
      <t>Tên người liên lạc (1)/</t>
    </r>
    <r>
      <rPr>
        <b/>
        <sz val="11"/>
        <rFont val="Times New Roman"/>
        <family val="1"/>
      </rPr>
      <t xml:space="preserve">
</t>
    </r>
    <r>
      <rPr>
        <b/>
        <sz val="11"/>
        <color indexed="53"/>
        <rFont val="ＭＳ Ｐ明朝"/>
        <family val="1"/>
      </rPr>
      <t>連絡先担当者 （１）</t>
    </r>
  </si>
  <si>
    <r>
      <rPr>
        <b/>
        <sz val="11"/>
        <color indexed="58"/>
        <rFont val="Times New Roman"/>
        <family val="1"/>
      </rPr>
      <t>Website của Vietjo /</t>
    </r>
    <r>
      <rPr>
        <b/>
        <sz val="11"/>
        <rFont val="Times New Roman"/>
        <family val="1"/>
      </rPr>
      <t xml:space="preserve"> </t>
    </r>
    <r>
      <rPr>
        <b/>
        <sz val="11"/>
        <color indexed="53"/>
        <rFont val="Times New Roman"/>
        <family val="1"/>
      </rPr>
      <t xml:space="preserve">Viet-Jo </t>
    </r>
    <r>
      <rPr>
        <b/>
        <sz val="11"/>
        <color indexed="53"/>
        <rFont val="ＭＳ Ｐ明朝"/>
        <family val="1"/>
      </rPr>
      <t>サイト</t>
    </r>
  </si>
  <si>
    <r>
      <rPr>
        <b/>
        <sz val="11"/>
        <color indexed="59"/>
        <rFont val="Times New Roman"/>
        <family val="1"/>
      </rPr>
      <t>Thời hạn thanh toán/</t>
    </r>
    <r>
      <rPr>
        <b/>
        <sz val="11"/>
        <color indexed="16"/>
        <rFont val="Times New Roman"/>
        <family val="1"/>
      </rPr>
      <t xml:space="preserve">
</t>
    </r>
    <r>
      <rPr>
        <b/>
        <sz val="11"/>
        <color indexed="53"/>
        <rFont val="ＭＳ Ｐ明朝"/>
        <family val="1"/>
      </rPr>
      <t>お支払期限</t>
    </r>
  </si>
  <si>
    <t>Vai trò và trách nhiệm của người Quản lý cấp trung/ 中間管理者の役割責任</t>
  </si>
  <si>
    <t>Vai trò và trách nhiệm của Quản lý cấp trung/ Middle Manager's Role and Responsibility</t>
  </si>
  <si>
    <t>11th &amp; 12th, April, 2019</t>
  </si>
  <si>
    <t>18th &amp; 19th, April, 2019</t>
  </si>
  <si>
    <t>04th April 2019</t>
  </si>
  <si>
    <t>11th April 2019</t>
  </si>
  <si>
    <t>Company name</t>
  </si>
  <si>
    <t>Product</t>
  </si>
  <si>
    <t>Address</t>
  </si>
  <si>
    <t>Tax code</t>
  </si>
  <si>
    <t>Paid #</t>
  </si>
  <si>
    <t>Team</t>
  </si>
  <si>
    <t>Participants</t>
  </si>
  <si>
    <t>PIC</t>
  </si>
  <si>
    <t>ACC</t>
  </si>
  <si>
    <t>Mr/
Ms</t>
  </si>
  <si>
    <t>Name(last, first)</t>
  </si>
  <si>
    <t>Title</t>
  </si>
  <si>
    <t>Tell</t>
  </si>
  <si>
    <t>e-mail</t>
  </si>
  <si>
    <t>Name</t>
  </si>
  <si>
    <t>tell</t>
  </si>
  <si>
    <t>Lập kế hoạch và luân chuyển PDCA / Work planning &amp; rotate PDCA</t>
  </si>
  <si>
    <t>Lập kế hoạch và luân chuyển PDCA / 作業計画の立案とPDCA</t>
  </si>
  <si>
    <t>Dear xxx、</t>
  </si>
  <si>
    <t>Em đã nhận được thông tin đăng ký của quý công ty và xin phép được xác nhận một số thông tin sau:</t>
  </si>
  <si>
    <t>2. Học Phí:</t>
  </si>
  <si>
    <t>3. Thanh toán và xuất hóa đơn đỏ:</t>
  </si>
  <si>
    <t>4. Điều kiện thay đổi hoặc hủy đăng kí:</t>
  </si>
  <si>
    <t>6. Thời gian học:</t>
  </si>
  <si>
    <t>- Giờ: 8h30 - 17h00: trong đó</t>
  </si>
  <si>
    <t>Em xin cảm ơn.</t>
  </si>
  <si>
    <t xml:space="preserve">    </t>
  </si>
  <si>
    <r>
      <t>Chức vụ</t>
    </r>
    <r>
      <rPr>
        <b/>
        <sz val="11"/>
        <color indexed="53"/>
        <rFont val="Times New Roman"/>
        <family val="1"/>
      </rPr>
      <t xml:space="preserve">
</t>
    </r>
    <r>
      <rPr>
        <b/>
        <sz val="11"/>
        <color indexed="53"/>
        <rFont val="ＭＳ Ｐ明朝"/>
        <family val="1"/>
      </rPr>
      <t>役職</t>
    </r>
  </si>
  <si>
    <r>
      <rPr>
        <b/>
        <sz val="12"/>
        <color indexed="58"/>
        <rFont val="Times New Roman"/>
        <family val="1"/>
      </rPr>
      <t>Ngày đào tạo/</t>
    </r>
    <r>
      <rPr>
        <b/>
        <sz val="12"/>
        <color indexed="58"/>
        <rFont val="ＭＳ Ｐ明朝"/>
        <family val="1"/>
      </rPr>
      <t xml:space="preserve"> </t>
    </r>
    <r>
      <rPr>
        <b/>
        <sz val="12"/>
        <color indexed="53"/>
        <rFont val="ＭＳ Ｐ明朝"/>
        <family val="1"/>
      </rPr>
      <t>開催日</t>
    </r>
  </si>
  <si>
    <r>
      <rPr>
        <b/>
        <sz val="12"/>
        <color indexed="58"/>
        <rFont val="Times New Roman"/>
        <family val="1"/>
      </rPr>
      <t>Địa điểm/</t>
    </r>
    <r>
      <rPr>
        <b/>
        <sz val="12"/>
        <rFont val="ＭＳ Ｐ明朝"/>
        <family val="1"/>
      </rPr>
      <t xml:space="preserve"> </t>
    </r>
    <r>
      <rPr>
        <b/>
        <sz val="12"/>
        <color indexed="53"/>
        <rFont val="ＭＳ Ｐ明朝"/>
        <family val="1"/>
      </rPr>
      <t>開催地</t>
    </r>
  </si>
  <si>
    <r>
      <t>（</t>
    </r>
    <r>
      <rPr>
        <sz val="10"/>
        <color indexed="58"/>
        <rFont val="Times New Roman"/>
        <family val="1"/>
      </rPr>
      <t>Chọn từ danh sách/</t>
    </r>
    <r>
      <rPr>
        <sz val="10"/>
        <color indexed="53"/>
        <rFont val="ＭＳ Ｐ明朝"/>
        <family val="1"/>
      </rPr>
      <t>リストから選択</t>
    </r>
    <r>
      <rPr>
        <sz val="10"/>
        <color indexed="58"/>
        <rFont val="ＭＳ Ｐ明朝"/>
        <family val="1"/>
      </rPr>
      <t>）</t>
    </r>
  </si>
  <si>
    <r>
      <t>（</t>
    </r>
    <r>
      <rPr>
        <sz val="10"/>
        <color indexed="58"/>
        <rFont val="Times New Roman"/>
        <family val="1"/>
      </rPr>
      <t>Tự xuất hiện/</t>
    </r>
    <r>
      <rPr>
        <sz val="10"/>
        <color indexed="53"/>
        <rFont val="ＭＳ Ｐ明朝"/>
        <family val="1"/>
      </rPr>
      <t>自動表示</t>
    </r>
    <r>
      <rPr>
        <sz val="10"/>
        <color indexed="58"/>
        <rFont val="ＭＳ Ｐ明朝"/>
        <family val="1"/>
      </rPr>
      <t>)</t>
    </r>
  </si>
  <si>
    <t>Dept.</t>
  </si>
  <si>
    <t xml:space="preserve">      4.2.1. Nếu hủy trước 2 ngày trước khi Hội thảo diễn ra: Quý công ty sẽ chịu 0% tổng giá trị hóa đơn.</t>
  </si>
  <si>
    <t xml:space="preserve">      4.2.2. Nếu hủy trước 1 ngày trước khi Hội thảo diễn ra: Quý công ty sẽ chịu 50% tổng giá trị hóa đơn.  </t>
  </si>
  <si>
    <t xml:space="preserve">      4.2.3. Nếu thông báo hủy vào đúng ngày Hội thảo: Quý công ty sẽ chịu 100% tổng giá trị hóa đơn.</t>
  </si>
  <si>
    <t>5. Địa điểm học:</t>
  </si>
  <si>
    <r>
      <rPr>
        <sz val="10"/>
        <color indexed="30"/>
        <rFont val="Arial"/>
        <family val="2"/>
      </rPr>
      <t>7. Người nhận báo cáo cuối khóa:</t>
    </r>
    <r>
      <rPr>
        <sz val="10"/>
        <rFont val="Arial"/>
        <family val="2"/>
      </rPr>
      <t xml:space="preserve">  </t>
    </r>
  </si>
  <si>
    <t xml:space="preserve">1. Số người tham dự: </t>
  </si>
  <si>
    <t xml:space="preserve">Tên công ty: </t>
  </si>
  <si>
    <t>Địa chỉ công ty:</t>
  </si>
  <si>
    <t>Nếu còn bất kỳ vấn đề gì chưa rõ, quý công ty vui lòng liên lạc lại với em ạ.</t>
  </si>
  <si>
    <t>Mã số thuế:</t>
  </si>
  <si>
    <t>Join #</t>
  </si>
  <si>
    <t xml:space="preserve">     + Teabreak: 2 lần/ngày (10h - 10h10 và 15h - 15h10)</t>
  </si>
  <si>
    <t xml:space="preserve">     + Nghỉ ăn trưa: 12h00 - 13h00 (IMTC sẽ lo ăn trưa cho học viên)</t>
  </si>
  <si>
    <r>
      <t>E-mail/</t>
    </r>
    <r>
      <rPr>
        <b/>
        <sz val="11"/>
        <color indexed="53"/>
        <rFont val="Times New Roman"/>
        <family val="1"/>
      </rPr>
      <t xml:space="preserve"> メール</t>
    </r>
  </si>
  <si>
    <r>
      <rPr>
        <b/>
        <sz val="11"/>
        <color indexed="58"/>
        <rFont val="Times New Roman"/>
        <family val="1"/>
      </rPr>
      <t>Hỗ trợ từ phòng Thương mại và Công nghiệp/</t>
    </r>
    <r>
      <rPr>
        <b/>
        <sz val="11"/>
        <color indexed="53"/>
        <rFont val="Times New Roman"/>
        <family val="1"/>
      </rPr>
      <t xml:space="preserve"> </t>
    </r>
    <r>
      <rPr>
        <b/>
        <sz val="11"/>
        <color indexed="53"/>
        <rFont val="ＭＳ Ｐ明朝"/>
        <family val="1"/>
      </rPr>
      <t>商工会議所からの案内</t>
    </r>
  </si>
  <si>
    <r>
      <rPr>
        <b/>
        <sz val="11"/>
        <color indexed="58"/>
        <rFont val="Times New Roman"/>
        <family val="1"/>
      </rPr>
      <t>Qua sự giới thiệu của người khác/</t>
    </r>
    <r>
      <rPr>
        <b/>
        <sz val="11"/>
        <color indexed="53"/>
        <rFont val="ＭＳ Ｐ明朝"/>
        <family val="1"/>
      </rPr>
      <t xml:space="preserve"> お知り合いからのご紹介</t>
    </r>
  </si>
  <si>
    <r>
      <t xml:space="preserve">Đề nghị viết địa chỉ bằng tiếng Việt/ </t>
    </r>
    <r>
      <rPr>
        <b/>
        <sz val="11"/>
        <color indexed="53"/>
        <rFont val="Times New Roman"/>
        <family val="1"/>
      </rPr>
      <t>ベトナム語での登録住所を記入ください</t>
    </r>
  </si>
  <si>
    <r>
      <t xml:space="preserve">Người để gửi báo cáo sau hội thảo/ </t>
    </r>
    <r>
      <rPr>
        <b/>
        <sz val="11"/>
        <color indexed="53"/>
        <rFont val="Times New Roman"/>
        <family val="1"/>
      </rPr>
      <t>報告書の送付先他</t>
    </r>
  </si>
  <si>
    <r>
      <t>Người để gửi yêu cầu thanh toán/</t>
    </r>
    <r>
      <rPr>
        <b/>
        <sz val="11"/>
        <color indexed="53"/>
        <rFont val="Times New Roman"/>
        <family val="1"/>
      </rPr>
      <t xml:space="preserve"> 経理担当者</t>
    </r>
  </si>
  <si>
    <r>
      <t xml:space="preserve">   Tờ rơi/</t>
    </r>
    <r>
      <rPr>
        <b/>
        <sz val="11"/>
        <color indexed="53"/>
        <rFont val="Times New Roman"/>
        <family val="1"/>
      </rPr>
      <t xml:space="preserve"> 郵送チラシ</t>
    </r>
  </si>
  <si>
    <r>
      <t xml:space="preserve">   Khác / </t>
    </r>
    <r>
      <rPr>
        <b/>
        <sz val="11"/>
        <color indexed="53"/>
        <rFont val="Times New Roman"/>
        <family val="1"/>
      </rPr>
      <t>その他</t>
    </r>
  </si>
  <si>
    <t>Comment</t>
  </si>
  <si>
    <t>Pay after PWS</t>
  </si>
  <si>
    <t>4.2. Trong trường hợp quý công ty hủy tham gia hoàn toàn thì vui lòng lưu ý những điều kiện sau: (vì số lượng người tham 
       gia của các công ty có ảnh hưởng đến các điều kiện thuê địa điểm cũng như các dịch vụ đi kèm)</t>
  </si>
  <si>
    <t>4.1. Nếu từ lúc đăng ký, quý công ty có bất kỳ thay đổi nào về số lượng người tham dự (tăng, giảm) hay thay đổi đối tượng 
       tham dự (thay tên người tham dự), vui lòng thông tin sớm giúp em để IMTC có những chuẩn bị tốt nhất cho học viên nhé.</t>
  </si>
  <si>
    <t>- Hình thức thanh toán: chuyển khoản (nếu quý công ty thanh toán bằng hình thức khác vui lòng gửi lại email thông báo 
  hình thức thanh toán giúp em nhé)</t>
  </si>
  <si>
    <r>
      <t>Phòng ban</t>
    </r>
    <r>
      <rPr>
        <b/>
        <sz val="11"/>
        <color indexed="53"/>
        <rFont val="Times New Roman"/>
        <family val="1"/>
      </rPr>
      <t xml:space="preserve">
</t>
    </r>
    <r>
      <rPr>
        <b/>
        <sz val="11"/>
        <color indexed="53"/>
        <rFont val="ＭＳ Ｐ明朝"/>
        <family val="1"/>
      </rPr>
      <t>所属</t>
    </r>
  </si>
  <si>
    <t>Em là Trang, nhân viên hỗ trợ PWS của IMTC tại chi nhánh Hồ Chí Minh.</t>
  </si>
  <si>
    <t>Địa chỉ/ Address :  Phòng 303,  Lầu 3, Số 29 Bạch Đằng, Phường 15, Bình Thạnh, HCM
Web                      : www.imtc.vn
E-mail                  : imtc_hcmc@imtc.vn
ĐT/ Tel                 : 028.3551.1900
Japanese contact : Kenji Hachiya (Tiếng Nhật, Tiếng Anh - Japanese, English)
E-mail : hachiya@imtc.vn
Phone : 093.424.8018</t>
  </si>
  <si>
    <t>会場はお申し込み後にご案内申し上げます</t>
  </si>
  <si>
    <t xml:space="preserve">Địa chỉ/ Address :  Tầng 5, Số 138 Hoàng Ngân, Trung Hòa, Cầu Giấy, Hà Nội
Web                       : www.imtc.vn
E-mail                   : imtc_hanoi@imtc.vn
ĐT/ Tel                 : 024.3222.2171 
Japanese contact : Kenji Hachiya (Tiếng Nhật, Tiếng Anh - Japanese, English)
E-mail : hachiya@imtc.vn
Phone : 093.424.8018
</t>
  </si>
  <si>
    <t xml:space="preserve">                                                                                                                                                                                                                                                                                                                                                                                           </t>
  </si>
  <si>
    <t>Course's name</t>
  </si>
  <si>
    <t>Name</t>
  </si>
  <si>
    <t>Position</t>
  </si>
  <si>
    <t>Deparment</t>
  </si>
  <si>
    <t>Phone number</t>
  </si>
  <si>
    <t>Email</t>
  </si>
  <si>
    <t>Company</t>
  </si>
  <si>
    <t>Em là Tâm, nhân viên hỗ trợ PWS của IMTC tại Hà Nội.</t>
  </si>
  <si>
    <t>- Hóa đơn điện tử sẽ được gửi qua email cho người phụ trách vào ngày cuối cùng của buổi hội thảo.</t>
  </si>
  <si>
    <t>11&amp;12/06/2020</t>
  </si>
  <si>
    <t>21&amp;22/05/2020</t>
  </si>
  <si>
    <t>15/05/2020</t>
  </si>
  <si>
    <t>05/06/2020</t>
  </si>
  <si>
    <t>16&amp;17/07/2020</t>
  </si>
  <si>
    <t>09&amp;10/07/2020</t>
  </si>
  <si>
    <t>10/07/2020</t>
  </si>
  <si>
    <t>03/07/2020</t>
  </si>
  <si>
    <t>06&amp;07/08/2020</t>
  </si>
  <si>
    <t>20&amp;21/08/2020</t>
  </si>
  <si>
    <t>31/07/2020</t>
  </si>
  <si>
    <t>14/08/2020</t>
  </si>
  <si>
    <t>Tăng cường khả năng hướng dẫn nhân viên/ 部下指導力の強化</t>
  </si>
  <si>
    <t>Tăng cường khả năng hướng dẫn nhân viên / Strengthen Instruction Ability</t>
  </si>
  <si>
    <t>17&amp;18/09/2020</t>
  </si>
  <si>
    <t>24&amp;25/09/2020</t>
  </si>
  <si>
    <t>11/09/2020</t>
  </si>
  <si>
    <t>18/09/2020</t>
  </si>
  <si>
    <t>Xác định rủ ro thông qua quản lý điểm thay đổi/ 気付き力を高める、変化点管理講座</t>
  </si>
  <si>
    <t>Xác định rủ ro thông qua quản lý điểm thay đổi / Identify Risk through Change Point Control</t>
  </si>
  <si>
    <t>15&amp;16/10/2020</t>
  </si>
  <si>
    <t>09/10/2020</t>
  </si>
  <si>
    <t>22&amp;23/10/2020</t>
  </si>
  <si>
    <t>16/10/2020</t>
  </si>
  <si>
    <t>Tăng cường khả năng giao tiếp / コミュニケーション力強化講座</t>
  </si>
  <si>
    <t>Tăng cường khả năng giao tiếp / Strengthen Communication Ability</t>
  </si>
  <si>
    <t>12&amp;13/11/2020</t>
  </si>
  <si>
    <t>16&amp;17/11/2020</t>
  </si>
  <si>
    <t>06/11/2020</t>
  </si>
  <si>
    <t>10/11/2020</t>
  </si>
  <si>
    <r>
      <rPr>
        <b/>
        <sz val="11"/>
        <color indexed="59"/>
        <rFont val="Times New Roman"/>
        <family val="1"/>
      </rPr>
      <t>Nếu thanh toán SAU khóa học, vui lòng ghi rõ ngày có thể thanh toán/</t>
    </r>
    <r>
      <rPr>
        <b/>
        <sz val="11"/>
        <rFont val="Times New Roman"/>
        <family val="1"/>
      </rPr>
      <t xml:space="preserve">
</t>
    </r>
    <r>
      <rPr>
        <b/>
        <sz val="11"/>
        <color indexed="53"/>
        <rFont val="MS PMincho"/>
        <family val="1"/>
      </rPr>
      <t>お支払期限後のお支払いをご希望の場合は、お支払いご希望日をご記入ください。</t>
    </r>
  </si>
  <si>
    <t>Kaizen - Cải tiến công việc/  仕事の効果効率向上</t>
  </si>
  <si>
    <t>Kaizen - Cải tiến công việc/ Job Improvement</t>
  </si>
  <si>
    <t>17&amp;18/12/2020</t>
  </si>
  <si>
    <t>11/12/2020</t>
  </si>
  <si>
    <t>10&amp;11/12/2020</t>
  </si>
  <si>
    <t>04/12/2020</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</si>
</sst>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_(* #,##0.0_);_(* \(#,##0.0\);_(* &quot;-&quot;??_);_(@_)"/>
    <numFmt numFmtId="189" formatCode="_(* #,##0_);_(* \(#,##0\);_(* &quot;-&quot;??_);_(@_)"/>
    <numFmt numFmtId="190" formatCode="[$-409]dddd\,\ mmmm\ dd\,\ yyyy"/>
    <numFmt numFmtId="191" formatCode="_(* #,##0_);_(* \(#,##0\);_(* \-??_);_(@_)"/>
    <numFmt numFmtId="192" formatCode="[$-409]dddd\,\ mmmm\ d\,\ yyyy"/>
    <numFmt numFmtId="193" formatCode="[$-409]h:mm:ss\ AM/PM"/>
    <numFmt numFmtId="194" formatCode="dd/mm/yyyy"/>
  </numFmts>
  <fonts count="125">
    <font>
      <sz val="10"/>
      <name val="Arial"/>
      <family val="2"/>
    </font>
    <font>
      <sz val="11"/>
      <color indexed="8"/>
      <name val="Calibri"/>
      <family val="2"/>
    </font>
    <font>
      <sz val="11"/>
      <name val="Times New Roman"/>
      <family val="1"/>
    </font>
    <font>
      <b/>
      <i/>
      <sz val="18"/>
      <color indexed="58"/>
      <name val="Times New Roman"/>
      <family val="1"/>
    </font>
    <font>
      <b/>
      <i/>
      <sz val="18"/>
      <color indexed="53"/>
      <name val="Times New Roman"/>
      <family val="1"/>
    </font>
    <font>
      <b/>
      <i/>
      <sz val="18"/>
      <color indexed="18"/>
      <name val="ＭＳ Ｐゴシック"/>
      <family val="2"/>
    </font>
    <font>
      <b/>
      <i/>
      <sz val="14"/>
      <color indexed="17"/>
      <name val="Times New Roman"/>
      <family val="1"/>
    </font>
    <font>
      <b/>
      <sz val="16"/>
      <color indexed="12"/>
      <name val="Times New Roman"/>
      <family val="1"/>
    </font>
    <font>
      <b/>
      <sz val="16"/>
      <color indexed="53"/>
      <name val="ＭＳ Ｐ明朝"/>
      <family val="1"/>
    </font>
    <font>
      <b/>
      <sz val="16"/>
      <color indexed="53"/>
      <name val="Times New Roman"/>
      <family val="1"/>
    </font>
    <font>
      <b/>
      <sz val="16"/>
      <color indexed="18"/>
      <name val="Times New Roman"/>
      <family val="1"/>
    </font>
    <font>
      <b/>
      <sz val="16"/>
      <color indexed="18"/>
      <name val="ＭＳ Ｐゴシック"/>
      <family val="2"/>
    </font>
    <font>
      <b/>
      <i/>
      <sz val="16"/>
      <color indexed="17"/>
      <name val="Times New Roman"/>
      <family val="1"/>
    </font>
    <font>
      <b/>
      <sz val="16"/>
      <color indexed="16"/>
      <name val="Times New Roman"/>
      <family val="1"/>
    </font>
    <font>
      <b/>
      <i/>
      <sz val="16"/>
      <color indexed="16"/>
      <name val="Times New Roman"/>
      <family val="1"/>
    </font>
    <font>
      <b/>
      <sz val="14"/>
      <color indexed="16"/>
      <name val="Times New Roman"/>
      <family val="1"/>
    </font>
    <font>
      <b/>
      <sz val="14"/>
      <color indexed="53"/>
      <name val="ＭＳ Ｐ明朝"/>
      <family val="1"/>
    </font>
    <font>
      <b/>
      <sz val="12"/>
      <color indexed="18"/>
      <name val="Times New Roman"/>
      <family val="1"/>
    </font>
    <font>
      <sz val="12"/>
      <name val="Times New Roman"/>
      <family val="1"/>
    </font>
    <font>
      <b/>
      <sz val="12"/>
      <color indexed="58"/>
      <name val="ＭＳ Ｐ明朝"/>
      <family val="1"/>
    </font>
    <font>
      <b/>
      <sz val="12"/>
      <name val="ＭＳ Ｐ明朝"/>
      <family val="1"/>
    </font>
    <font>
      <b/>
      <sz val="12"/>
      <color indexed="53"/>
      <name val="ＭＳ Ｐ明朝"/>
      <family val="1"/>
    </font>
    <font>
      <b/>
      <sz val="12"/>
      <color indexed="58"/>
      <name val="Times New Roman"/>
      <family val="1"/>
    </font>
    <font>
      <b/>
      <sz val="12"/>
      <name val="Times New Roman"/>
      <family val="1"/>
    </font>
    <font>
      <sz val="10"/>
      <color indexed="58"/>
      <name val="ＭＳ Ｐ明朝"/>
      <family val="1"/>
    </font>
    <font>
      <sz val="10"/>
      <color indexed="53"/>
      <name val="ＭＳ Ｐ明朝"/>
      <family val="1"/>
    </font>
    <font>
      <sz val="10"/>
      <name val="ＭＳ Ｐ明朝"/>
      <family val="1"/>
    </font>
    <font>
      <sz val="10"/>
      <color indexed="58"/>
      <name val="Times New Roman"/>
      <family val="1"/>
    </font>
    <font>
      <sz val="10"/>
      <name val="Times New Roman"/>
      <family val="1"/>
    </font>
    <font>
      <b/>
      <sz val="14"/>
      <color indexed="10"/>
      <name val="Times New Roman"/>
      <family val="1"/>
    </font>
    <font>
      <b/>
      <sz val="12"/>
      <color indexed="10"/>
      <name val="Times New Roman"/>
      <family val="1"/>
    </font>
    <font>
      <b/>
      <sz val="14"/>
      <color indexed="58"/>
      <name val="Times New Roman"/>
      <family val="1"/>
    </font>
    <font>
      <b/>
      <sz val="12"/>
      <color indexed="16"/>
      <name val="Times New Roman"/>
      <family val="1"/>
    </font>
    <font>
      <b/>
      <sz val="12"/>
      <color indexed="59"/>
      <name val="Times New Roman"/>
      <family val="1"/>
    </font>
    <font>
      <b/>
      <sz val="11"/>
      <color indexed="18"/>
      <name val="Times New Roman"/>
      <family val="1"/>
    </font>
    <font>
      <b/>
      <sz val="11"/>
      <color indexed="58"/>
      <name val="Times New Roman"/>
      <family val="1"/>
    </font>
    <font>
      <b/>
      <sz val="11"/>
      <name val="Times New Roman"/>
      <family val="1"/>
    </font>
    <font>
      <b/>
      <sz val="11"/>
      <color indexed="53"/>
      <name val="ＭＳ Ｐ明朝"/>
      <family val="1"/>
    </font>
    <font>
      <b/>
      <sz val="10"/>
      <name val="Times New Roman"/>
      <family val="1"/>
    </font>
    <font>
      <b/>
      <sz val="10"/>
      <color indexed="58"/>
      <name val="ＭＳ Ｐ明朝"/>
      <family val="1"/>
    </font>
    <font>
      <sz val="20"/>
      <name val="Times New Roman"/>
      <family val="1"/>
    </font>
    <font>
      <sz val="14"/>
      <name val="Times New Roman"/>
      <family val="1"/>
    </font>
    <font>
      <u val="single"/>
      <sz val="11"/>
      <color indexed="12"/>
      <name val="ＭＳ Ｐゴシック"/>
      <family val="2"/>
    </font>
    <font>
      <sz val="16"/>
      <name val="Times New Roman"/>
      <family val="1"/>
    </font>
    <font>
      <b/>
      <sz val="11"/>
      <color indexed="58"/>
      <name val="ＭＳ Ｐ明朝"/>
      <family val="1"/>
    </font>
    <font>
      <b/>
      <sz val="11"/>
      <name val="ＭＳ Ｐ明朝"/>
      <family val="1"/>
    </font>
    <font>
      <b/>
      <sz val="11"/>
      <color indexed="53"/>
      <name val="Times New Roman"/>
      <family val="1"/>
    </font>
    <font>
      <b/>
      <sz val="10"/>
      <color indexed="53"/>
      <name val="Times New Roman"/>
      <family val="1"/>
    </font>
    <font>
      <b/>
      <sz val="14"/>
      <color indexed="16"/>
      <name val="ＭＳ Ｐ明朝"/>
      <family val="1"/>
    </font>
    <font>
      <b/>
      <sz val="11"/>
      <color indexed="16"/>
      <name val="Times New Roman"/>
      <family val="1"/>
    </font>
    <font>
      <b/>
      <sz val="11"/>
      <color indexed="59"/>
      <name val="Times New Roman"/>
      <family val="1"/>
    </font>
    <font>
      <b/>
      <sz val="11"/>
      <color indexed="10"/>
      <name val="Times New Roman"/>
      <family val="1"/>
    </font>
    <font>
      <b/>
      <sz val="11"/>
      <name val="ＭＳ Ｐゴシック"/>
      <family val="2"/>
    </font>
    <font>
      <sz val="11"/>
      <name val="MS PGothic"/>
      <family val="2"/>
    </font>
    <font>
      <b/>
      <sz val="14"/>
      <color indexed="10"/>
      <name val="ＭＳ Ｐゴシック"/>
      <family val="2"/>
    </font>
    <font>
      <sz val="12"/>
      <color indexed="53"/>
      <name val="Times New Roman"/>
      <family val="1"/>
    </font>
    <font>
      <sz val="12"/>
      <color indexed="16"/>
      <name val="Times New Roman"/>
      <family val="1"/>
    </font>
    <font>
      <sz val="11"/>
      <name val="ＭＳ Ｐ明朝"/>
      <family val="1"/>
    </font>
    <font>
      <sz val="8"/>
      <name val="Arial"/>
      <family val="2"/>
    </font>
    <font>
      <b/>
      <sz val="18"/>
      <name val="Times New Roman"/>
      <family val="1"/>
    </font>
    <font>
      <b/>
      <i/>
      <sz val="18"/>
      <name val="Times New Roman"/>
      <family val="1"/>
    </font>
    <font>
      <i/>
      <sz val="11"/>
      <name val="Times New Roman"/>
      <family val="1"/>
    </font>
    <font>
      <b/>
      <i/>
      <sz val="11"/>
      <name val="Times New Roman"/>
      <family val="1"/>
    </font>
    <font>
      <b/>
      <i/>
      <sz val="10"/>
      <name val="Times New Roman"/>
      <family val="1"/>
    </font>
    <font>
      <b/>
      <u val="single"/>
      <sz val="11"/>
      <name val="Times New Roman"/>
      <family val="1"/>
    </font>
    <font>
      <b/>
      <i/>
      <u val="single"/>
      <sz val="11"/>
      <name val="Times New Roman"/>
      <family val="1"/>
    </font>
    <font>
      <sz val="10"/>
      <name val="VNI-Times"/>
      <family val="0"/>
    </font>
    <font>
      <b/>
      <sz val="11"/>
      <color indexed="12"/>
      <name val="Times New Roman"/>
      <family val="1"/>
    </font>
    <font>
      <sz val="11"/>
      <color indexed="12"/>
      <name val="Times New Roman"/>
      <family val="1"/>
    </font>
    <font>
      <sz val="10"/>
      <name val=".VnArial"/>
      <family val="2"/>
    </font>
    <font>
      <i/>
      <sz val="10"/>
      <name val="Times New Roman"/>
      <family val="1"/>
    </font>
    <font>
      <b/>
      <sz val="11"/>
      <color indexed="53"/>
      <name val="MS PMincho"/>
      <family val="1"/>
    </font>
    <font>
      <sz val="12"/>
      <color indexed="10"/>
      <name val="Times New Roman"/>
      <family val="1"/>
    </font>
    <font>
      <sz val="16"/>
      <color indexed="58"/>
      <name val="Times New Roman"/>
      <family val="1"/>
    </font>
    <font>
      <sz val="12"/>
      <name val="ＭＳ Ｐゴシック"/>
      <family val="3"/>
    </font>
    <font>
      <u val="single"/>
      <sz val="12"/>
      <name val="ＭＳ Ｐゴシック"/>
      <family val="3"/>
    </font>
    <font>
      <u val="single"/>
      <sz val="12"/>
      <name val="Times New Roman"/>
      <family val="1"/>
    </font>
    <font>
      <sz val="10"/>
      <color indexed="30"/>
      <name val="Arial"/>
      <family val="2"/>
    </font>
    <font>
      <b/>
      <sz val="10"/>
      <name val="Arial"/>
      <family val="2"/>
    </font>
    <font>
      <sz val="11"/>
      <color indexed="8"/>
      <name val="ＭＳ Ｐゴシック"/>
      <family val="2"/>
    </font>
    <font>
      <sz val="11"/>
      <color indexed="9"/>
      <name val="ＭＳ Ｐゴシック"/>
      <family val="2"/>
    </font>
    <font>
      <sz val="11"/>
      <color indexed="20"/>
      <name val="ＭＳ Ｐゴシック"/>
      <family val="2"/>
    </font>
    <font>
      <b/>
      <sz val="11"/>
      <color indexed="52"/>
      <name val="ＭＳ Ｐゴシック"/>
      <family val="2"/>
    </font>
    <font>
      <b/>
      <sz val="11"/>
      <color indexed="9"/>
      <name val="ＭＳ Ｐゴシック"/>
      <family val="2"/>
    </font>
    <font>
      <i/>
      <sz val="11"/>
      <color indexed="23"/>
      <name val="ＭＳ Ｐゴシック"/>
      <family val="2"/>
    </font>
    <font>
      <u val="single"/>
      <sz val="10"/>
      <color indexed="20"/>
      <name val="Arial"/>
      <family val="2"/>
    </font>
    <font>
      <sz val="11"/>
      <color indexed="17"/>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sz val="11"/>
      <color indexed="62"/>
      <name val="ＭＳ Ｐゴシック"/>
      <family val="2"/>
    </font>
    <font>
      <sz val="11"/>
      <color indexed="52"/>
      <name val="ＭＳ Ｐゴシック"/>
      <family val="2"/>
    </font>
    <font>
      <sz val="11"/>
      <color indexed="60"/>
      <name val="ＭＳ Ｐゴシック"/>
      <family val="2"/>
    </font>
    <font>
      <b/>
      <sz val="11"/>
      <color indexed="63"/>
      <name val="ＭＳ Ｐゴシック"/>
      <family val="2"/>
    </font>
    <font>
      <b/>
      <sz val="18"/>
      <color indexed="56"/>
      <name val="ＭＳ Ｐゴシック"/>
      <family val="2"/>
    </font>
    <font>
      <b/>
      <sz val="11"/>
      <color indexed="8"/>
      <name val="ＭＳ Ｐゴシック"/>
      <family val="2"/>
    </font>
    <font>
      <sz val="11"/>
      <color indexed="10"/>
      <name val="ＭＳ Ｐゴシック"/>
      <family val="2"/>
    </font>
    <font>
      <b/>
      <sz val="14"/>
      <color indexed="60"/>
      <name val="Times New Roman"/>
      <family val="1"/>
    </font>
    <font>
      <b/>
      <sz val="18"/>
      <color indexed="60"/>
      <name val="Times New Roman"/>
      <family val="1"/>
    </font>
    <font>
      <sz val="10"/>
      <color indexed="62"/>
      <name val="Arial"/>
      <family val="2"/>
    </font>
    <font>
      <sz val="10"/>
      <color indexed="8"/>
      <name val="Arial"/>
      <family val="2"/>
    </font>
    <font>
      <sz val="8"/>
      <name val="Segoe UI"/>
      <family val="2"/>
    </font>
    <font>
      <sz val="11"/>
      <color theme="1"/>
      <name val="ＭＳ Ｐゴシック"/>
      <family val="2"/>
    </font>
    <font>
      <sz val="11"/>
      <color theme="0"/>
      <name val="ＭＳ Ｐゴシック"/>
      <family val="2"/>
    </font>
    <font>
      <sz val="11"/>
      <color rgb="FF9C0006"/>
      <name val="ＭＳ Ｐゴシック"/>
      <family val="2"/>
    </font>
    <font>
      <b/>
      <sz val="11"/>
      <color rgb="FFFA7D00"/>
      <name val="ＭＳ Ｐゴシック"/>
      <family val="2"/>
    </font>
    <font>
      <b/>
      <sz val="11"/>
      <color theme="0"/>
      <name val="ＭＳ Ｐゴシック"/>
      <family val="2"/>
    </font>
    <font>
      <i/>
      <sz val="11"/>
      <color rgb="FF7F7F7F"/>
      <name val="ＭＳ Ｐゴシック"/>
      <family val="2"/>
    </font>
    <font>
      <u val="single"/>
      <sz val="10"/>
      <color theme="11"/>
      <name val="Arial"/>
      <family val="2"/>
    </font>
    <font>
      <sz val="11"/>
      <color rgb="FF006100"/>
      <name val="ＭＳ Ｐゴシック"/>
      <family val="2"/>
    </font>
    <font>
      <b/>
      <sz val="15"/>
      <color theme="3"/>
      <name val="ＭＳ Ｐゴシック"/>
      <family val="2"/>
    </font>
    <font>
      <b/>
      <sz val="13"/>
      <color theme="3"/>
      <name val="ＭＳ Ｐゴシック"/>
      <family val="2"/>
    </font>
    <font>
      <b/>
      <sz val="11"/>
      <color theme="3"/>
      <name val="ＭＳ Ｐゴシック"/>
      <family val="2"/>
    </font>
    <font>
      <sz val="11"/>
      <color rgb="FF3F3F76"/>
      <name val="ＭＳ Ｐゴシック"/>
      <family val="2"/>
    </font>
    <font>
      <sz val="11"/>
      <color rgb="FFFA7D00"/>
      <name val="ＭＳ Ｐゴシック"/>
      <family val="2"/>
    </font>
    <font>
      <sz val="11"/>
      <color rgb="FF9C6500"/>
      <name val="ＭＳ Ｐゴシック"/>
      <family val="2"/>
    </font>
    <font>
      <b/>
      <sz val="11"/>
      <color rgb="FF3F3F3F"/>
      <name val="ＭＳ Ｐゴシック"/>
      <family val="2"/>
    </font>
    <font>
      <b/>
      <sz val="18"/>
      <color theme="3"/>
      <name val="ＭＳ Ｐゴシック"/>
      <family val="2"/>
    </font>
    <font>
      <b/>
      <sz val="11"/>
      <color theme="1"/>
      <name val="ＭＳ Ｐゴシック"/>
      <family val="2"/>
    </font>
    <font>
      <sz val="11"/>
      <color rgb="FFFF0000"/>
      <name val="ＭＳ Ｐゴシック"/>
      <family val="2"/>
    </font>
    <font>
      <b/>
      <sz val="14"/>
      <color rgb="FFC00000"/>
      <name val="Times New Roman"/>
      <family val="1"/>
    </font>
    <font>
      <b/>
      <sz val="18"/>
      <color rgb="FFC00000"/>
      <name val="Times New Roman"/>
      <family val="1"/>
    </font>
    <font>
      <sz val="10"/>
      <color rgb="FF0070C0"/>
      <name val="Arial"/>
      <family val="2"/>
    </font>
    <font>
      <sz val="10"/>
      <color theme="3" tint="0.39998000860214233"/>
      <name val="Arial"/>
      <family val="2"/>
    </font>
    <font>
      <sz val="10"/>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top/>
      <bottom/>
    </border>
    <border>
      <left/>
      <right style="thin">
        <color indexed="63"/>
      </right>
      <top/>
      <bottom/>
    </border>
    <border>
      <left style="thin"/>
      <right style="thin">
        <color indexed="63"/>
      </right>
      <top/>
      <bottom/>
    </border>
    <border>
      <left style="thin">
        <color indexed="63"/>
      </left>
      <right style="thin"/>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63"/>
      </left>
      <right/>
      <top/>
      <bottom style="thin">
        <color indexed="63"/>
      </bottom>
    </border>
    <border>
      <left/>
      <right/>
      <top/>
      <bottom style="thin">
        <color indexed="63"/>
      </bottom>
    </border>
    <border>
      <left/>
      <right style="thin">
        <color indexed="63"/>
      </right>
      <top/>
      <bottom style="thin">
        <color indexed="63"/>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top style="thin"/>
      <bottom/>
    </border>
    <border>
      <left/>
      <right style="thin"/>
      <top style="thin"/>
      <bottom/>
    </border>
    <border>
      <left style="thin">
        <color indexed="63"/>
      </left>
      <right style="thin"/>
      <top style="thin">
        <color indexed="63"/>
      </top>
      <bottom/>
    </border>
    <border>
      <left style="thin"/>
      <right style="thin"/>
      <top style="thin">
        <color indexed="63"/>
      </top>
      <bottom/>
    </border>
    <border>
      <left style="thin"/>
      <right/>
      <top style="thin">
        <color indexed="63"/>
      </top>
      <bottom/>
    </border>
    <border>
      <left style="thin"/>
      <right style="thin">
        <color indexed="63"/>
      </right>
      <top style="thin">
        <color indexed="63"/>
      </top>
      <bottom/>
    </border>
    <border>
      <left style="thin">
        <color indexed="63"/>
      </left>
      <right/>
      <top/>
      <bottom style="thin"/>
    </border>
    <border>
      <left/>
      <right style="thin">
        <color indexed="63"/>
      </right>
      <top/>
      <bottom style="thin"/>
    </border>
    <border>
      <left/>
      <right/>
      <top style="thin"/>
      <bottom/>
    </border>
    <border>
      <left/>
      <right/>
      <top style="thin"/>
      <bottom style="thin"/>
    </border>
    <border>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4" fillId="26" borderId="0" applyNumberFormat="0" applyBorder="0" applyAlignment="0" applyProtection="0"/>
    <xf numFmtId="0" fontId="105" fillId="27" borderId="1" applyNumberFormat="0" applyAlignment="0" applyProtection="0"/>
    <xf numFmtId="0" fontId="10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29" borderId="0" applyNumberFormat="0" applyBorder="0" applyAlignment="0" applyProtection="0"/>
    <xf numFmtId="0" fontId="110" fillId="0" borderId="3" applyNumberFormat="0" applyFill="0" applyAlignment="0" applyProtection="0"/>
    <xf numFmtId="0" fontId="111" fillId="0" borderId="4" applyNumberFormat="0" applyFill="0" applyAlignment="0" applyProtection="0"/>
    <xf numFmtId="0" fontId="112" fillId="0" borderId="5" applyNumberFormat="0" applyFill="0" applyAlignment="0" applyProtection="0"/>
    <xf numFmtId="0" fontId="112" fillId="0" borderId="0" applyNumberFormat="0" applyFill="0" applyBorder="0" applyAlignment="0" applyProtection="0"/>
    <xf numFmtId="0" fontId="42" fillId="0" borderId="0" applyNumberFormat="0" applyFill="0" applyBorder="0" applyAlignment="0" applyProtection="0"/>
    <xf numFmtId="0" fontId="113" fillId="30" borderId="1" applyNumberFormat="0" applyAlignment="0" applyProtection="0"/>
    <xf numFmtId="0" fontId="114" fillId="0" borderId="6" applyNumberFormat="0" applyFill="0" applyAlignment="0" applyProtection="0"/>
    <xf numFmtId="0" fontId="115" fillId="31" borderId="0" applyNumberFormat="0" applyBorder="0" applyAlignment="0" applyProtection="0"/>
    <xf numFmtId="0" fontId="74" fillId="0" borderId="0">
      <alignment vertical="center"/>
      <protection/>
    </xf>
    <xf numFmtId="0" fontId="69" fillId="0" borderId="0">
      <alignment/>
      <protection/>
    </xf>
    <xf numFmtId="0" fontId="66" fillId="0" borderId="0">
      <alignment/>
      <protection/>
    </xf>
    <xf numFmtId="0" fontId="18" fillId="0" borderId="0">
      <alignment/>
      <protection/>
    </xf>
    <xf numFmtId="0" fontId="0" fillId="32" borderId="7" applyNumberFormat="0" applyFont="0" applyAlignment="0" applyProtection="0"/>
    <xf numFmtId="0" fontId="116" fillId="27" borderId="8" applyNumberFormat="0" applyAlignment="0" applyProtection="0"/>
    <xf numFmtId="9" fontId="0" fillId="0" borderId="0" applyFont="0" applyFill="0" applyBorder="0" applyAlignment="0" applyProtection="0"/>
    <xf numFmtId="0" fontId="117" fillId="0" borderId="0" applyNumberFormat="0" applyFill="0" applyBorder="0" applyAlignment="0" applyProtection="0"/>
    <xf numFmtId="0" fontId="118" fillId="0" borderId="9" applyNumberFormat="0" applyFill="0" applyAlignment="0" applyProtection="0"/>
    <xf numFmtId="0" fontId="119" fillId="0" borderId="0" applyNumberFormat="0" applyFill="0" applyBorder="0" applyAlignment="0" applyProtection="0"/>
  </cellStyleXfs>
  <cellXfs count="307">
    <xf numFmtId="0" fontId="0" fillId="0" borderId="0" xfId="0" applyAlignment="1">
      <alignment/>
    </xf>
    <xf numFmtId="0" fontId="2" fillId="33" borderId="0" xfId="0" applyFont="1" applyFill="1" applyAlignment="1">
      <alignment vertical="center"/>
    </xf>
    <xf numFmtId="0" fontId="6" fillId="0" borderId="0" xfId="0" applyFont="1" applyAlignment="1">
      <alignment vertical="center"/>
    </xf>
    <xf numFmtId="0" fontId="2" fillId="0" borderId="0" xfId="0" applyFont="1" applyAlignment="1">
      <alignment vertical="center"/>
    </xf>
    <xf numFmtId="0" fontId="15" fillId="33" borderId="10" xfId="0" applyFont="1" applyFill="1" applyBorder="1" applyAlignment="1">
      <alignment vertical="center"/>
    </xf>
    <xf numFmtId="0" fontId="17" fillId="33" borderId="0" xfId="0" applyFont="1" applyFill="1" applyAlignment="1">
      <alignment vertical="center"/>
    </xf>
    <xf numFmtId="0" fontId="18" fillId="33" borderId="0" xfId="0" applyFont="1" applyFill="1" applyAlignment="1">
      <alignment vertical="center"/>
    </xf>
    <xf numFmtId="0" fontId="2" fillId="33" borderId="11" xfId="0" applyFont="1" applyFill="1" applyBorder="1" applyAlignment="1">
      <alignment vertical="center"/>
    </xf>
    <xf numFmtId="0" fontId="2" fillId="0" borderId="10" xfId="0" applyFont="1" applyBorder="1" applyAlignment="1">
      <alignment vertical="center"/>
    </xf>
    <xf numFmtId="0" fontId="2" fillId="33" borderId="10" xfId="0" applyFont="1" applyFill="1" applyBorder="1" applyAlignment="1">
      <alignment vertical="center"/>
    </xf>
    <xf numFmtId="0" fontId="32" fillId="33" borderId="0" xfId="0" applyFont="1" applyFill="1" applyAlignment="1">
      <alignment vertical="center"/>
    </xf>
    <xf numFmtId="0" fontId="32" fillId="33" borderId="10" xfId="0" applyFont="1" applyFill="1" applyBorder="1" applyAlignment="1">
      <alignment vertical="center"/>
    </xf>
    <xf numFmtId="0" fontId="33" fillId="33" borderId="0" xfId="0" applyFont="1" applyFill="1" applyAlignment="1">
      <alignment vertical="center"/>
    </xf>
    <xf numFmtId="0" fontId="21" fillId="33" borderId="0" xfId="0" applyFont="1" applyFill="1" applyAlignment="1">
      <alignment vertical="center"/>
    </xf>
    <xf numFmtId="0" fontId="34" fillId="33" borderId="0" xfId="0" applyFont="1" applyFill="1" applyAlignment="1">
      <alignment vertical="center"/>
    </xf>
    <xf numFmtId="0" fontId="2" fillId="0" borderId="0" xfId="0" applyFont="1" applyAlignment="1">
      <alignment vertical="center" wrapText="1"/>
    </xf>
    <xf numFmtId="0" fontId="2" fillId="33" borderId="11" xfId="0" applyFont="1" applyFill="1" applyBorder="1" applyAlignment="1">
      <alignment vertical="center" wrapText="1"/>
    </xf>
    <xf numFmtId="49" fontId="2" fillId="33" borderId="12" xfId="0" applyNumberFormat="1" applyFont="1" applyFill="1" applyBorder="1" applyAlignment="1">
      <alignment vertical="center" wrapText="1"/>
    </xf>
    <xf numFmtId="0" fontId="36" fillId="34" borderId="0" xfId="0" applyFont="1" applyFill="1" applyAlignment="1">
      <alignment vertical="center" wrapText="1"/>
    </xf>
    <xf numFmtId="0" fontId="36" fillId="34" borderId="0" xfId="0" applyFont="1" applyFill="1" applyAlignment="1">
      <alignment horizontal="left" vertical="center"/>
    </xf>
    <xf numFmtId="0" fontId="2" fillId="33" borderId="13" xfId="0" applyFont="1" applyFill="1" applyBorder="1" applyAlignment="1">
      <alignment vertical="center"/>
    </xf>
    <xf numFmtId="0" fontId="36" fillId="33" borderId="11" xfId="0" applyFont="1" applyFill="1" applyBorder="1" applyAlignment="1">
      <alignment vertical="center" wrapText="1"/>
    </xf>
    <xf numFmtId="0" fontId="2" fillId="33" borderId="10" xfId="0" applyFont="1" applyFill="1" applyBorder="1" applyAlignment="1">
      <alignment vertical="center" wrapText="1"/>
    </xf>
    <xf numFmtId="0" fontId="36" fillId="34" borderId="14" xfId="0" applyFont="1" applyFill="1" applyBorder="1" applyAlignment="1">
      <alignment vertical="center"/>
    </xf>
    <xf numFmtId="0" fontId="36" fillId="34" borderId="0" xfId="0" applyFont="1" applyFill="1" applyAlignment="1">
      <alignment vertical="center"/>
    </xf>
    <xf numFmtId="0" fontId="35" fillId="34" borderId="0" xfId="0" applyFont="1" applyFill="1" applyAlignment="1">
      <alignment horizontal="left" vertical="center"/>
    </xf>
    <xf numFmtId="0" fontId="36" fillId="34" borderId="15" xfId="0" applyFont="1" applyFill="1" applyBorder="1" applyAlignment="1">
      <alignment horizontal="left" vertical="center"/>
    </xf>
    <xf numFmtId="0" fontId="36" fillId="33" borderId="11" xfId="0" applyFont="1" applyFill="1" applyBorder="1" applyAlignment="1">
      <alignment horizontal="left" vertical="center"/>
    </xf>
    <xf numFmtId="0" fontId="36" fillId="34" borderId="16" xfId="0" applyFont="1" applyFill="1" applyBorder="1" applyAlignment="1">
      <alignment horizontal="left" vertical="center"/>
    </xf>
    <xf numFmtId="0" fontId="36" fillId="34" borderId="17" xfId="0" applyFont="1" applyFill="1" applyBorder="1" applyAlignment="1">
      <alignment horizontal="left" vertical="center"/>
    </xf>
    <xf numFmtId="0" fontId="36" fillId="34" borderId="17" xfId="0" applyFont="1" applyFill="1" applyBorder="1" applyAlignment="1">
      <alignment vertical="center" wrapText="1"/>
    </xf>
    <xf numFmtId="0" fontId="35" fillId="34" borderId="17" xfId="0" applyFont="1" applyFill="1" applyBorder="1" applyAlignment="1">
      <alignment horizontal="left" vertical="center"/>
    </xf>
    <xf numFmtId="0" fontId="36" fillId="34" borderId="18" xfId="0" applyFont="1" applyFill="1" applyBorder="1" applyAlignment="1">
      <alignment horizontal="left" vertical="center"/>
    </xf>
    <xf numFmtId="0" fontId="36" fillId="33" borderId="12" xfId="0" applyFont="1" applyFill="1" applyBorder="1" applyAlignment="1">
      <alignment horizontal="left" vertical="center"/>
    </xf>
    <xf numFmtId="0" fontId="35" fillId="33" borderId="12" xfId="0" applyFont="1" applyFill="1" applyBorder="1" applyAlignment="1">
      <alignment vertical="center" wrapText="1"/>
    </xf>
    <xf numFmtId="0" fontId="47" fillId="33" borderId="12" xfId="0" applyFont="1" applyFill="1" applyBorder="1" applyAlignment="1">
      <alignment vertical="center" wrapText="1"/>
    </xf>
    <xf numFmtId="0" fontId="36" fillId="33" borderId="12" xfId="0" applyFont="1" applyFill="1" applyBorder="1" applyAlignment="1">
      <alignment vertical="center" wrapText="1"/>
    </xf>
    <xf numFmtId="0" fontId="36" fillId="33" borderId="0" xfId="0" applyFont="1" applyFill="1" applyAlignment="1">
      <alignment horizontal="left" vertical="center" wrapText="1"/>
    </xf>
    <xf numFmtId="0" fontId="36" fillId="33" borderId="11" xfId="0" applyFont="1" applyFill="1" applyBorder="1" applyAlignment="1">
      <alignment horizontal="left" vertical="center" wrapText="1"/>
    </xf>
    <xf numFmtId="1" fontId="35" fillId="33" borderId="12" xfId="0" applyNumberFormat="1" applyFont="1" applyFill="1" applyBorder="1" applyAlignment="1">
      <alignment vertical="center"/>
    </xf>
    <xf numFmtId="0" fontId="18" fillId="33" borderId="10" xfId="0" applyFont="1" applyFill="1" applyBorder="1" applyAlignment="1">
      <alignment vertical="center"/>
    </xf>
    <xf numFmtId="0" fontId="18" fillId="33" borderId="11" xfId="0" applyFont="1" applyFill="1" applyBorder="1" applyAlignment="1">
      <alignment vertical="center"/>
    </xf>
    <xf numFmtId="0" fontId="18" fillId="0" borderId="0" xfId="0" applyFont="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52" fillId="0" borderId="0" xfId="0" applyFont="1" applyAlignment="1">
      <alignment vertical="center"/>
    </xf>
    <xf numFmtId="0" fontId="53" fillId="33" borderId="0" xfId="0" applyFont="1" applyFill="1" applyAlignment="1">
      <alignment vertical="center"/>
    </xf>
    <xf numFmtId="0" fontId="54" fillId="0" borderId="0" xfId="0" applyFont="1" applyAlignment="1">
      <alignment/>
    </xf>
    <xf numFmtId="0" fontId="18" fillId="35" borderId="22" xfId="0" applyFont="1" applyFill="1" applyBorder="1" applyAlignment="1">
      <alignment vertical="center" wrapText="1"/>
    </xf>
    <xf numFmtId="0" fontId="2" fillId="0" borderId="22" xfId="0" applyFont="1" applyBorder="1" applyAlignment="1">
      <alignment vertical="center"/>
    </xf>
    <xf numFmtId="0" fontId="57" fillId="0" borderId="22" xfId="0" applyFont="1" applyBorder="1" applyAlignment="1">
      <alignment vertical="center"/>
    </xf>
    <xf numFmtId="0" fontId="18" fillId="0" borderId="0" xfId="0" applyFont="1" applyAlignment="1">
      <alignment vertical="center" wrapText="1"/>
    </xf>
    <xf numFmtId="0" fontId="28" fillId="33" borderId="0" xfId="0" applyFont="1" applyFill="1" applyAlignment="1">
      <alignment/>
    </xf>
    <xf numFmtId="0" fontId="2" fillId="33" borderId="0" xfId="0" applyFont="1" applyFill="1" applyAlignment="1">
      <alignment/>
    </xf>
    <xf numFmtId="0" fontId="36" fillId="33" borderId="0" xfId="0" applyFont="1" applyFill="1" applyAlignment="1">
      <alignment/>
    </xf>
    <xf numFmtId="0" fontId="62" fillId="33" borderId="0" xfId="0" applyFont="1" applyFill="1" applyAlignment="1">
      <alignment/>
    </xf>
    <xf numFmtId="0" fontId="61" fillId="33" borderId="0" xfId="0" applyFont="1" applyFill="1" applyAlignment="1">
      <alignment/>
    </xf>
    <xf numFmtId="0" fontId="28" fillId="33" borderId="22"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2" xfId="0" applyFont="1" applyFill="1" applyBorder="1" applyAlignment="1">
      <alignment vertical="center"/>
    </xf>
    <xf numFmtId="0" fontId="28" fillId="33" borderId="22" xfId="0" applyFont="1" applyFill="1" applyBorder="1" applyAlignment="1">
      <alignment vertical="center"/>
    </xf>
    <xf numFmtId="0" fontId="28" fillId="33" borderId="0" xfId="0" applyFont="1" applyFill="1" applyAlignment="1">
      <alignment vertical="center"/>
    </xf>
    <xf numFmtId="0" fontId="61" fillId="33" borderId="0" xfId="0" applyFont="1" applyFill="1" applyAlignment="1">
      <alignment vertical="center"/>
    </xf>
    <xf numFmtId="0" fontId="2" fillId="0" borderId="0" xfId="61" applyFont="1">
      <alignment/>
      <protection/>
    </xf>
    <xf numFmtId="0" fontId="36" fillId="36" borderId="22" xfId="60" applyFont="1" applyFill="1" applyBorder="1" applyAlignment="1" applyProtection="1">
      <alignment horizontal="center"/>
      <protection hidden="1"/>
    </xf>
    <xf numFmtId="0" fontId="36" fillId="37" borderId="22" xfId="60" applyFont="1" applyFill="1" applyBorder="1" applyAlignment="1" applyProtection="1">
      <alignment horizontal="center"/>
      <protection hidden="1"/>
    </xf>
    <xf numFmtId="0" fontId="36" fillId="38" borderId="22" xfId="60" applyFont="1" applyFill="1" applyBorder="1" applyAlignment="1" applyProtection="1">
      <alignment horizontal="center"/>
      <protection hidden="1"/>
    </xf>
    <xf numFmtId="0" fontId="67" fillId="39" borderId="22" xfId="60" applyFont="1" applyFill="1" applyBorder="1" applyAlignment="1" applyProtection="1">
      <alignment horizontal="center"/>
      <protection hidden="1"/>
    </xf>
    <xf numFmtId="0" fontId="36" fillId="40" borderId="22" xfId="60" applyFont="1" applyFill="1" applyBorder="1" applyAlignment="1" applyProtection="1">
      <alignment horizontal="center"/>
      <protection hidden="1"/>
    </xf>
    <xf numFmtId="0" fontId="68" fillId="36" borderId="22" xfId="60" applyFont="1" applyFill="1" applyBorder="1" applyProtection="1">
      <alignment/>
      <protection hidden="1"/>
    </xf>
    <xf numFmtId="0" fontId="68" fillId="37" borderId="22" xfId="60" applyFont="1" applyFill="1" applyBorder="1" applyProtection="1">
      <alignment/>
      <protection hidden="1"/>
    </xf>
    <xf numFmtId="0" fontId="68" fillId="38" borderId="22" xfId="60" applyFont="1" applyFill="1" applyBorder="1" applyProtection="1">
      <alignment/>
      <protection hidden="1"/>
    </xf>
    <xf numFmtId="0" fontId="2" fillId="39" borderId="22" xfId="60" applyFont="1" applyFill="1" applyBorder="1" applyProtection="1">
      <alignment/>
      <protection hidden="1"/>
    </xf>
    <xf numFmtId="0" fontId="68" fillId="40" borderId="22" xfId="60" applyFont="1" applyFill="1" applyBorder="1" applyProtection="1">
      <alignment/>
      <protection hidden="1"/>
    </xf>
    <xf numFmtId="0" fontId="68" fillId="36" borderId="22" xfId="59" applyFont="1" applyFill="1" applyBorder="1" applyAlignment="1" applyProtection="1">
      <alignment horizontal="center"/>
      <protection hidden="1"/>
    </xf>
    <xf numFmtId="0" fontId="68" fillId="37" borderId="22" xfId="59" applyFont="1" applyFill="1" applyBorder="1" applyAlignment="1" applyProtection="1">
      <alignment horizontal="center"/>
      <protection hidden="1"/>
    </xf>
    <xf numFmtId="0" fontId="68" fillId="38" borderId="22" xfId="59" applyFont="1" applyFill="1" applyBorder="1" applyAlignment="1" applyProtection="1">
      <alignment horizontal="center"/>
      <protection hidden="1"/>
    </xf>
    <xf numFmtId="0" fontId="68" fillId="40" borderId="22" xfId="59" applyFont="1" applyFill="1" applyBorder="1" applyAlignment="1" applyProtection="1">
      <alignment horizontal="center"/>
      <protection hidden="1"/>
    </xf>
    <xf numFmtId="0" fontId="68" fillId="36" borderId="22" xfId="60" applyFont="1" applyFill="1" applyBorder="1" applyAlignment="1" applyProtection="1">
      <alignment horizontal="center"/>
      <protection hidden="1"/>
    </xf>
    <xf numFmtId="0" fontId="68" fillId="37" borderId="22" xfId="60" applyFont="1" applyFill="1" applyBorder="1" applyAlignment="1" applyProtection="1">
      <alignment horizontal="center"/>
      <protection hidden="1"/>
    </xf>
    <xf numFmtId="0" fontId="68" fillId="38" borderId="22" xfId="60" applyFont="1" applyFill="1" applyBorder="1" applyAlignment="1" applyProtection="1">
      <alignment horizontal="center"/>
      <protection hidden="1"/>
    </xf>
    <xf numFmtId="0" fontId="68" fillId="40" borderId="22" xfId="60" applyFont="1" applyFill="1" applyBorder="1" applyAlignment="1" applyProtection="1">
      <alignment horizontal="center"/>
      <protection hidden="1"/>
    </xf>
    <xf numFmtId="0" fontId="2" fillId="0" borderId="0" xfId="60" applyFont="1" applyProtection="1">
      <alignment/>
      <protection hidden="1"/>
    </xf>
    <xf numFmtId="0" fontId="68" fillId="0" borderId="0" xfId="60" applyFont="1" applyProtection="1">
      <alignment/>
      <protection hidden="1"/>
    </xf>
    <xf numFmtId="0" fontId="0" fillId="0" borderId="0" xfId="0" applyAlignment="1">
      <alignment horizontal="center"/>
    </xf>
    <xf numFmtId="0" fontId="2" fillId="0" borderId="0" xfId="0" applyFont="1" applyAlignment="1">
      <alignment horizontal="center" vertical="center"/>
    </xf>
    <xf numFmtId="0" fontId="2" fillId="0" borderId="14" xfId="0" applyFont="1" applyBorder="1" applyAlignment="1">
      <alignment vertical="center"/>
    </xf>
    <xf numFmtId="0" fontId="0" fillId="0" borderId="22" xfId="0" applyBorder="1" applyAlignment="1">
      <alignment/>
    </xf>
    <xf numFmtId="0" fontId="0" fillId="0" borderId="22" xfId="0" applyBorder="1" applyAlignment="1">
      <alignment horizontal="center"/>
    </xf>
    <xf numFmtId="0" fontId="2" fillId="0" borderId="22" xfId="0" applyFont="1" applyBorder="1" applyAlignment="1">
      <alignment horizontal="center" vertical="center"/>
    </xf>
    <xf numFmtId="0" fontId="54" fillId="0" borderId="22" xfId="0" applyFont="1" applyBorder="1" applyAlignment="1">
      <alignment wrapText="1"/>
    </xf>
    <xf numFmtId="189" fontId="2" fillId="33" borderId="22" xfId="0" applyNumberFormat="1" applyFont="1" applyFill="1" applyBorder="1" applyAlignment="1">
      <alignment vertical="center"/>
    </xf>
    <xf numFmtId="9" fontId="2" fillId="33" borderId="22" xfId="0" applyNumberFormat="1" applyFont="1" applyFill="1" applyBorder="1" applyAlignment="1">
      <alignment vertical="center"/>
    </xf>
    <xf numFmtId="0" fontId="70" fillId="33" borderId="0" xfId="0" applyFont="1" applyFill="1" applyAlignment="1">
      <alignment/>
    </xf>
    <xf numFmtId="0" fontId="46" fillId="34" borderId="0" xfId="0" applyFont="1" applyFill="1" applyAlignment="1">
      <alignment horizontal="left" vertical="center"/>
    </xf>
    <xf numFmtId="0" fontId="46" fillId="34" borderId="17" xfId="0" applyFont="1" applyFill="1" applyBorder="1" applyAlignment="1">
      <alignment horizontal="left" vertical="center"/>
    </xf>
    <xf numFmtId="0" fontId="35" fillId="33" borderId="11" xfId="0" applyFont="1" applyFill="1" applyBorder="1" applyAlignment="1">
      <alignment vertical="center" wrapText="1"/>
    </xf>
    <xf numFmtId="0" fontId="0" fillId="0" borderId="22" xfId="0" applyBorder="1" applyAlignment="1">
      <alignment vertical="center"/>
    </xf>
    <xf numFmtId="0" fontId="0" fillId="0" borderId="22" xfId="0" applyBorder="1" applyAlignment="1">
      <alignment vertical="center" wrapText="1"/>
    </xf>
    <xf numFmtId="191" fontId="0" fillId="0" borderId="0" xfId="44" applyNumberFormat="1" applyAlignment="1">
      <alignment/>
    </xf>
    <xf numFmtId="191" fontId="0" fillId="0" borderId="0" xfId="44" applyNumberFormat="1" applyFont="1" applyAlignment="1">
      <alignment horizontal="left"/>
    </xf>
    <xf numFmtId="189" fontId="2" fillId="33" borderId="22" xfId="44" applyNumberFormat="1" applyFont="1" applyFill="1" applyBorder="1" applyAlignment="1">
      <alignment vertical="center"/>
    </xf>
    <xf numFmtId="191" fontId="0" fillId="0" borderId="22" xfId="44" applyNumberFormat="1" applyBorder="1" applyAlignment="1">
      <alignment/>
    </xf>
    <xf numFmtId="189" fontId="36" fillId="33" borderId="22" xfId="44" applyNumberFormat="1" applyFont="1" applyFill="1" applyBorder="1" applyAlignment="1">
      <alignment vertical="center"/>
    </xf>
    <xf numFmtId="49" fontId="2" fillId="0" borderId="0" xfId="44" applyNumberFormat="1" applyFont="1" applyAlignment="1">
      <alignment horizontal="center"/>
    </xf>
    <xf numFmtId="0" fontId="18" fillId="0" borderId="0" xfId="58" applyFont="1" applyAlignment="1">
      <alignment horizontal="center" vertical="center"/>
      <protection/>
    </xf>
    <xf numFmtId="0" fontId="120" fillId="0" borderId="0" xfId="58" applyFont="1" applyAlignment="1">
      <alignment horizontal="left" vertical="center"/>
      <protection/>
    </xf>
    <xf numFmtId="0" fontId="18" fillId="0" borderId="0" xfId="58" applyFont="1">
      <alignment vertical="center"/>
      <protection/>
    </xf>
    <xf numFmtId="0" fontId="121" fillId="0" borderId="0" xfId="58" applyFont="1" applyAlignment="1">
      <alignment horizontal="center" vertical="center"/>
      <protection/>
    </xf>
    <xf numFmtId="0" fontId="121" fillId="0" borderId="0" xfId="58" applyFont="1">
      <alignment vertical="center"/>
      <protection/>
    </xf>
    <xf numFmtId="0" fontId="18" fillId="0" borderId="0" xfId="58" applyFont="1" applyAlignment="1">
      <alignment horizontal="center" vertical="center" wrapText="1"/>
      <protection/>
    </xf>
    <xf numFmtId="0" fontId="18" fillId="41" borderId="22" xfId="58" applyFont="1" applyFill="1" applyBorder="1" applyAlignment="1">
      <alignment horizontal="center" vertical="center" wrapText="1"/>
      <protection/>
    </xf>
    <xf numFmtId="0" fontId="18" fillId="0" borderId="23" xfId="58" applyFont="1" applyBorder="1">
      <alignment vertical="center"/>
      <protection/>
    </xf>
    <xf numFmtId="0" fontId="0" fillId="0" borderId="0" xfId="0" applyAlignment="1">
      <alignment vertical="center"/>
    </xf>
    <xf numFmtId="0" fontId="18" fillId="0" borderId="22" xfId="58" applyFont="1" applyBorder="1">
      <alignment vertical="center"/>
      <protection/>
    </xf>
    <xf numFmtId="0" fontId="0" fillId="0" borderId="0" xfId="0" applyAlignment="1">
      <alignment vertical="center" wrapText="1"/>
    </xf>
    <xf numFmtId="0" fontId="0" fillId="0" borderId="0" xfId="0" applyAlignment="1" quotePrefix="1">
      <alignment vertical="center"/>
    </xf>
    <xf numFmtId="0" fontId="122" fillId="0" borderId="0" xfId="0" applyFont="1" applyAlignment="1">
      <alignment vertical="center"/>
    </xf>
    <xf numFmtId="0" fontId="0" fillId="0" borderId="0" xfId="0" applyAlignment="1">
      <alignment horizontal="left" vertical="center"/>
    </xf>
    <xf numFmtId="0" fontId="123" fillId="0" borderId="0" xfId="0" applyFont="1" applyAlignment="1">
      <alignment vertical="center"/>
    </xf>
    <xf numFmtId="49" fontId="0" fillId="0" borderId="22" xfId="0" applyNumberFormat="1" applyBorder="1" applyAlignment="1">
      <alignment horizontal="left" vertical="center"/>
    </xf>
    <xf numFmtId="49" fontId="0" fillId="0" borderId="22" xfId="0" applyNumberFormat="1" applyBorder="1" applyAlignment="1">
      <alignment vertical="center"/>
    </xf>
    <xf numFmtId="49" fontId="2" fillId="0" borderId="22" xfId="0" applyNumberFormat="1" applyFont="1" applyBorder="1" applyAlignment="1">
      <alignment vertical="center"/>
    </xf>
    <xf numFmtId="0" fontId="0" fillId="0" borderId="0" xfId="0" applyFont="1" applyAlignment="1">
      <alignment vertical="center"/>
    </xf>
    <xf numFmtId="0" fontId="18" fillId="0" borderId="22" xfId="0" applyNumberFormat="1" applyFont="1" applyBorder="1" applyAlignment="1">
      <alignment horizontal="left" vertical="center" wrapText="1"/>
    </xf>
    <xf numFmtId="0" fontId="0" fillId="0" borderId="22" xfId="0" applyNumberFormat="1" applyBorder="1" applyAlignment="1">
      <alignment horizontal="left" vertical="center" wrapText="1"/>
    </xf>
    <xf numFmtId="49" fontId="0" fillId="0" borderId="22" xfId="0" applyNumberFormat="1" applyBorder="1" applyAlignment="1">
      <alignment horizontal="left" vertical="center" wrapText="1"/>
    </xf>
    <xf numFmtId="0" fontId="23" fillId="0" borderId="22" xfId="0" applyNumberFormat="1" applyFont="1" applyBorder="1" applyAlignment="1">
      <alignment horizontal="left" vertical="center" wrapText="1"/>
    </xf>
    <xf numFmtId="0" fontId="23" fillId="0" borderId="22" xfId="0" applyNumberFormat="1" applyFont="1" applyBorder="1" applyAlignment="1" quotePrefix="1">
      <alignment horizontal="left" vertical="center" wrapText="1"/>
    </xf>
    <xf numFmtId="0" fontId="75" fillId="0" borderId="22" xfId="54" applyNumberFormat="1" applyFont="1" applyBorder="1" applyAlignment="1" applyProtection="1">
      <alignment horizontal="left" vertical="center" wrapText="1"/>
      <protection/>
    </xf>
    <xf numFmtId="0" fontId="18" fillId="0" borderId="22" xfId="58" applyNumberFormat="1" applyFont="1" applyBorder="1" applyAlignment="1">
      <alignment horizontal="left" vertical="center" wrapText="1"/>
      <protection/>
    </xf>
    <xf numFmtId="0" fontId="76" fillId="0" borderId="22" xfId="54" applyNumberFormat="1" applyFont="1" applyBorder="1" applyAlignment="1" applyProtection="1">
      <alignment horizontal="left" vertical="center" wrapText="1"/>
      <protection/>
    </xf>
    <xf numFmtId="0" fontId="18" fillId="0" borderId="22" xfId="58" applyNumberFormat="1" applyFont="1" applyBorder="1" applyAlignment="1" quotePrefix="1">
      <alignment horizontal="left" vertical="center" wrapText="1"/>
      <protection/>
    </xf>
    <xf numFmtId="0" fontId="18" fillId="42" borderId="22" xfId="58" applyNumberFormat="1" applyFont="1" applyFill="1" applyBorder="1" applyAlignment="1">
      <alignment horizontal="left" vertical="center" wrapText="1"/>
      <protection/>
    </xf>
    <xf numFmtId="49" fontId="18" fillId="0" borderId="22" xfId="0" applyNumberFormat="1" applyFont="1" applyBorder="1" applyAlignment="1">
      <alignment horizontal="left" vertical="center" wrapText="1"/>
    </xf>
    <xf numFmtId="0" fontId="0" fillId="0" borderId="0" xfId="0" applyAlignment="1">
      <alignment horizontal="left" vertical="center" wrapText="1"/>
    </xf>
    <xf numFmtId="0" fontId="18" fillId="0" borderId="23" xfId="58" applyFont="1" applyBorder="1" applyAlignment="1">
      <alignment horizontal="center" vertical="center" wrapText="1"/>
      <protection/>
    </xf>
    <xf numFmtId="0" fontId="2" fillId="33" borderId="24" xfId="0" applyFont="1" applyFill="1" applyBorder="1" applyAlignment="1">
      <alignment horizontal="center" vertical="center"/>
    </xf>
    <xf numFmtId="0" fontId="35" fillId="43" borderId="24" xfId="0" applyFont="1" applyFill="1" applyBorder="1" applyAlignment="1">
      <alignment horizontal="center" vertical="center" wrapText="1"/>
    </xf>
    <xf numFmtId="49" fontId="35" fillId="34" borderId="22" xfId="0" applyNumberFormat="1" applyFont="1" applyFill="1" applyBorder="1" applyAlignment="1" applyProtection="1">
      <alignment horizontal="center" vertical="center" wrapText="1"/>
      <protection locked="0"/>
    </xf>
    <xf numFmtId="0" fontId="35" fillId="43" borderId="22" xfId="0" applyFont="1" applyFill="1" applyBorder="1" applyAlignment="1">
      <alignment horizontal="center" vertical="center"/>
    </xf>
    <xf numFmtId="0" fontId="36" fillId="43" borderId="24" xfId="0" applyFont="1" applyFill="1" applyBorder="1" applyAlignment="1">
      <alignment vertical="center" wrapText="1"/>
    </xf>
    <xf numFmtId="0" fontId="36" fillId="43" borderId="22" xfId="0" applyFont="1" applyFill="1" applyBorder="1" applyAlignment="1">
      <alignment vertical="center" wrapText="1"/>
    </xf>
    <xf numFmtId="49" fontId="2" fillId="34" borderId="22" xfId="0" applyNumberFormat="1" applyFont="1" applyFill="1" applyBorder="1" applyAlignment="1">
      <alignment horizontal="left" vertical="center" wrapText="1"/>
    </xf>
    <xf numFmtId="0" fontId="124" fillId="0" borderId="0" xfId="0" applyFont="1" applyAlignment="1">
      <alignment horizontal="left" vertical="center"/>
    </xf>
    <xf numFmtId="49" fontId="124" fillId="0" borderId="0" xfId="0" applyNumberFormat="1" applyFont="1" applyAlignment="1">
      <alignment horizontal="left" vertical="center"/>
    </xf>
    <xf numFmtId="0" fontId="124" fillId="0" borderId="0" xfId="0" applyNumberFormat="1" applyFont="1" applyAlignment="1">
      <alignment horizontal="left" vertical="center"/>
    </xf>
    <xf numFmtId="49" fontId="18" fillId="0" borderId="23" xfId="58" applyNumberFormat="1" applyFont="1" applyBorder="1" applyAlignment="1">
      <alignment vertical="center" wrapText="1"/>
      <protection/>
    </xf>
    <xf numFmtId="49" fontId="18" fillId="0" borderId="25" xfId="58" applyNumberFormat="1" applyFont="1" applyBorder="1" applyAlignment="1">
      <alignment vertical="center" wrapText="1"/>
      <protection/>
    </xf>
    <xf numFmtId="49" fontId="18" fillId="0" borderId="26" xfId="58" applyNumberFormat="1" applyFont="1" applyBorder="1" applyAlignment="1">
      <alignment vertical="center" wrapText="1"/>
      <protection/>
    </xf>
    <xf numFmtId="0" fontId="18" fillId="0" borderId="23" xfId="58" applyFont="1" applyBorder="1" applyAlignment="1">
      <alignment vertical="center" wrapText="1"/>
      <protection/>
    </xf>
    <xf numFmtId="0" fontId="18" fillId="0" borderId="25" xfId="58" applyFont="1" applyBorder="1" applyAlignment="1">
      <alignment vertical="center" wrapText="1"/>
      <protection/>
    </xf>
    <xf numFmtId="0" fontId="18" fillId="0" borderId="26" xfId="58" applyFont="1" applyBorder="1" applyAlignment="1">
      <alignment vertical="center" wrapText="1"/>
      <protection/>
    </xf>
    <xf numFmtId="0" fontId="18" fillId="0" borderId="25" xfId="58" applyFont="1" applyBorder="1" applyAlignment="1" quotePrefix="1">
      <alignment vertical="center" wrapText="1"/>
      <protection/>
    </xf>
    <xf numFmtId="0" fontId="18" fillId="0" borderId="26" xfId="58" applyFont="1" applyBorder="1" applyAlignment="1" quotePrefix="1">
      <alignment vertical="center" wrapText="1"/>
      <protection/>
    </xf>
    <xf numFmtId="0" fontId="0" fillId="0" borderId="0" xfId="0" applyAlignment="1" quotePrefix="1">
      <alignment vertical="center" wrapText="1"/>
    </xf>
    <xf numFmtId="49" fontId="36" fillId="34" borderId="27" xfId="0" applyNumberFormat="1" applyFont="1" applyFill="1" applyBorder="1" applyAlignment="1">
      <alignment horizontal="left" vertical="center" wrapText="1"/>
    </xf>
    <xf numFmtId="49" fontId="2" fillId="34" borderId="27" xfId="0" applyNumberFormat="1" applyFont="1" applyFill="1" applyBorder="1" applyAlignment="1">
      <alignment horizontal="center" vertical="center" wrapText="1"/>
    </xf>
    <xf numFmtId="0" fontId="0" fillId="0" borderId="0" xfId="0" applyNumberFormat="1" applyAlignment="1">
      <alignment horizontal="left" vertical="top" wrapText="1"/>
    </xf>
    <xf numFmtId="49" fontId="18" fillId="0" borderId="23" xfId="58" applyNumberFormat="1" applyFont="1" applyBorder="1" applyAlignment="1" quotePrefix="1">
      <alignment horizontal="center" vertical="center" wrapText="1"/>
      <protection/>
    </xf>
    <xf numFmtId="49" fontId="18" fillId="0" borderId="22" xfId="58" applyNumberFormat="1" applyFont="1" applyBorder="1" applyAlignment="1">
      <alignment horizontal="center" vertical="center" wrapText="1"/>
      <protection/>
    </xf>
    <xf numFmtId="0" fontId="38" fillId="44" borderId="0" xfId="0" applyFont="1" applyFill="1" applyBorder="1" applyAlignment="1">
      <alignment vertical="center" wrapText="1" shrinkToFit="1"/>
    </xf>
    <xf numFmtId="0" fontId="38" fillId="42" borderId="25" xfId="0" applyFont="1" applyFill="1" applyBorder="1" applyAlignment="1">
      <alignment vertical="center" wrapText="1" shrinkToFit="1"/>
    </xf>
    <xf numFmtId="0" fontId="2" fillId="33" borderId="28" xfId="0" applyFont="1" applyFill="1" applyBorder="1" applyAlignment="1">
      <alignment vertical="center"/>
    </xf>
    <xf numFmtId="0" fontId="2" fillId="33" borderId="15" xfId="0" applyFont="1" applyFill="1" applyBorder="1" applyAlignment="1">
      <alignment vertical="center"/>
    </xf>
    <xf numFmtId="0" fontId="35" fillId="34" borderId="22" xfId="0" applyNumberFormat="1" applyFont="1" applyFill="1" applyBorder="1" applyAlignment="1">
      <alignment horizontal="center" vertical="center" wrapText="1"/>
    </xf>
    <xf numFmtId="0" fontId="18" fillId="41" borderId="22" xfId="58" applyFont="1" applyFill="1" applyBorder="1" applyAlignment="1">
      <alignment horizontal="center" vertical="center" wrapText="1"/>
      <protection/>
    </xf>
    <xf numFmtId="0" fontId="78" fillId="0" borderId="0" xfId="0" applyFont="1"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78" fillId="0" borderId="0" xfId="0" applyFont="1" applyAlignment="1">
      <alignment horizontal="center" vertical="center"/>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xf>
    <xf numFmtId="0" fontId="3" fillId="38" borderId="31" xfId="0" applyFont="1" applyFill="1" applyBorder="1" applyAlignment="1">
      <alignment horizontal="center" vertical="center"/>
    </xf>
    <xf numFmtId="0" fontId="3" fillId="38" borderId="32" xfId="0" applyFont="1" applyFill="1" applyBorder="1" applyAlignment="1">
      <alignment horizontal="center" vertical="center"/>
    </xf>
    <xf numFmtId="0" fontId="7" fillId="38" borderId="13" xfId="0" applyFont="1" applyFill="1" applyBorder="1" applyAlignment="1">
      <alignment horizontal="center" vertical="center" wrapText="1"/>
    </xf>
    <xf numFmtId="0" fontId="12" fillId="38" borderId="25" xfId="0" applyFont="1" applyFill="1" applyBorder="1" applyAlignment="1">
      <alignment horizontal="center" vertical="center"/>
    </xf>
    <xf numFmtId="0" fontId="12" fillId="38" borderId="14" xfId="0" applyFont="1" applyFill="1" applyBorder="1" applyAlignment="1">
      <alignment horizontal="center" vertical="center"/>
    </xf>
    <xf numFmtId="0" fontId="12" fillId="38" borderId="12" xfId="0" applyFont="1" applyFill="1" applyBorder="1" applyAlignment="1">
      <alignment horizontal="center" vertical="center"/>
    </xf>
    <xf numFmtId="0" fontId="13" fillId="38" borderId="33" xfId="0" applyFont="1" applyFill="1" applyBorder="1" applyAlignment="1">
      <alignment horizontal="center" vertical="center" wrapText="1"/>
    </xf>
    <xf numFmtId="0" fontId="14" fillId="38" borderId="17" xfId="0" applyFont="1" applyFill="1" applyBorder="1" applyAlignment="1">
      <alignment horizontal="center" vertical="center"/>
    </xf>
    <xf numFmtId="0" fontId="14" fillId="38" borderId="34" xfId="0" applyFont="1" applyFill="1" applyBorder="1" applyAlignment="1">
      <alignment horizontal="center" vertical="center"/>
    </xf>
    <xf numFmtId="0" fontId="19" fillId="33" borderId="0" xfId="0" applyFont="1" applyFill="1" applyAlignment="1">
      <alignment horizontal="center" vertical="center"/>
    </xf>
    <xf numFmtId="0" fontId="22" fillId="33" borderId="0" xfId="0" applyFont="1" applyFill="1" applyAlignment="1">
      <alignment horizontal="center" vertical="center"/>
    </xf>
    <xf numFmtId="0" fontId="24" fillId="33" borderId="17" xfId="0" applyFont="1" applyFill="1" applyBorder="1" applyAlignment="1">
      <alignment horizontal="center" vertical="center" wrapText="1"/>
    </xf>
    <xf numFmtId="0" fontId="26" fillId="33" borderId="17" xfId="0" applyFont="1" applyFill="1" applyBorder="1" applyAlignment="1">
      <alignment horizontal="center" vertical="center" wrapText="1"/>
    </xf>
    <xf numFmtId="0" fontId="28" fillId="33" borderId="17" xfId="0" applyFont="1" applyFill="1" applyBorder="1" applyAlignment="1">
      <alignment horizontal="center" vertical="center"/>
    </xf>
    <xf numFmtId="0" fontId="24" fillId="33" borderId="17" xfId="0" applyFont="1" applyFill="1" applyBorder="1" applyAlignment="1">
      <alignment horizontal="center" vertical="center"/>
    </xf>
    <xf numFmtId="0" fontId="29" fillId="35" borderId="22" xfId="0" applyFont="1" applyFill="1" applyBorder="1" applyAlignment="1">
      <alignment horizontal="center" vertical="center"/>
    </xf>
    <xf numFmtId="0" fontId="29" fillId="35" borderId="27" xfId="0" applyFont="1" applyFill="1" applyBorder="1" applyAlignment="1">
      <alignment horizontal="center" vertical="center" shrinkToFit="1"/>
    </xf>
    <xf numFmtId="0" fontId="29" fillId="35" borderId="35" xfId="0" applyFont="1" applyFill="1" applyBorder="1" applyAlignment="1">
      <alignment horizontal="center" vertical="center" shrinkToFit="1"/>
    </xf>
    <xf numFmtId="0" fontId="29" fillId="35" borderId="28" xfId="0" applyFont="1" applyFill="1" applyBorder="1" applyAlignment="1">
      <alignment horizontal="center" vertical="center" shrinkToFit="1"/>
    </xf>
    <xf numFmtId="0" fontId="29" fillId="35" borderId="16" xfId="0" applyFont="1" applyFill="1" applyBorder="1" applyAlignment="1">
      <alignment horizontal="center" vertical="center" shrinkToFit="1"/>
    </xf>
    <xf numFmtId="0" fontId="29" fillId="35" borderId="17" xfId="0" applyFont="1" applyFill="1" applyBorder="1" applyAlignment="1">
      <alignment horizontal="center" vertical="center" shrinkToFit="1"/>
    </xf>
    <xf numFmtId="0" fontId="29" fillId="35" borderId="18" xfId="0" applyFont="1" applyFill="1" applyBorder="1" applyAlignment="1">
      <alignment horizontal="center" vertical="center" shrinkToFit="1"/>
    </xf>
    <xf numFmtId="0" fontId="30" fillId="44" borderId="22" xfId="0" applyFont="1" applyFill="1" applyBorder="1" applyAlignment="1">
      <alignment horizontal="center" vertical="center"/>
    </xf>
    <xf numFmtId="0" fontId="35" fillId="43" borderId="22" xfId="0" applyFont="1" applyFill="1" applyBorder="1" applyAlignment="1">
      <alignment horizontal="left" vertical="center" wrapText="1"/>
    </xf>
    <xf numFmtId="0" fontId="36" fillId="43" borderId="22" xfId="0" applyFont="1" applyFill="1" applyBorder="1" applyAlignment="1">
      <alignment horizontal="left" vertical="center" wrapText="1"/>
    </xf>
    <xf numFmtId="49" fontId="40" fillId="34" borderId="35" xfId="0" applyNumberFormat="1" applyFont="1" applyFill="1" applyBorder="1" applyAlignment="1">
      <alignment horizontal="left" vertical="center" wrapText="1"/>
    </xf>
    <xf numFmtId="49" fontId="40" fillId="34" borderId="28" xfId="0" applyNumberFormat="1" applyFont="1" applyFill="1" applyBorder="1" applyAlignment="1">
      <alignment horizontal="left" vertical="center" wrapText="1"/>
    </xf>
    <xf numFmtId="0" fontId="36" fillId="43" borderId="27" xfId="0" applyFont="1" applyFill="1" applyBorder="1" applyAlignment="1">
      <alignment horizontal="left" vertical="center" wrapText="1"/>
    </xf>
    <xf numFmtId="0" fontId="36" fillId="43" borderId="35" xfId="0" applyFont="1" applyFill="1" applyBorder="1" applyAlignment="1">
      <alignment horizontal="left" vertical="center" wrapText="1"/>
    </xf>
    <xf numFmtId="0" fontId="36" fillId="43" borderId="16" xfId="0" applyFont="1" applyFill="1" applyBorder="1" applyAlignment="1">
      <alignment horizontal="left" vertical="center" wrapText="1"/>
    </xf>
    <xf numFmtId="0" fontId="36" fillId="43" borderId="17" xfId="0" applyFont="1" applyFill="1" applyBorder="1" applyAlignment="1">
      <alignment horizontal="left" vertical="center" wrapText="1"/>
    </xf>
    <xf numFmtId="0" fontId="36" fillId="44" borderId="24" xfId="0" applyFont="1" applyFill="1" applyBorder="1" applyAlignment="1">
      <alignment horizontal="left" vertical="center" shrinkToFit="1"/>
    </xf>
    <xf numFmtId="0" fontId="36" fillId="44" borderId="36" xfId="0" applyFont="1" applyFill="1" applyBorder="1" applyAlignment="1">
      <alignment horizontal="left" vertical="center" shrinkToFit="1"/>
    </xf>
    <xf numFmtId="0" fontId="34" fillId="43" borderId="27" xfId="0" applyFont="1" applyFill="1" applyBorder="1" applyAlignment="1">
      <alignment horizontal="left" vertical="center" wrapText="1"/>
    </xf>
    <xf numFmtId="0" fontId="34" fillId="43" borderId="16" xfId="0" applyFont="1" applyFill="1" applyBorder="1" applyAlignment="1">
      <alignment horizontal="left" vertical="center" wrapText="1"/>
    </xf>
    <xf numFmtId="49" fontId="73" fillId="34" borderId="27" xfId="0" applyNumberFormat="1" applyFont="1" applyFill="1" applyBorder="1" applyAlignment="1">
      <alignment horizontal="center" vertical="center" wrapText="1"/>
    </xf>
    <xf numFmtId="49" fontId="73" fillId="34" borderId="35" xfId="0" applyNumberFormat="1" applyFont="1" applyFill="1" applyBorder="1" applyAlignment="1">
      <alignment horizontal="center" vertical="center" wrapText="1"/>
    </xf>
    <xf numFmtId="49" fontId="73" fillId="34" borderId="28" xfId="0" applyNumberFormat="1" applyFont="1" applyFill="1" applyBorder="1" applyAlignment="1">
      <alignment horizontal="center" vertical="center" wrapText="1"/>
    </xf>
    <xf numFmtId="49" fontId="73" fillId="34" borderId="16" xfId="0" applyNumberFormat="1" applyFont="1" applyFill="1" applyBorder="1" applyAlignment="1">
      <alignment horizontal="center" vertical="center" wrapText="1"/>
    </xf>
    <xf numFmtId="49" fontId="73" fillId="34" borderId="17" xfId="0" applyNumberFormat="1" applyFont="1" applyFill="1" applyBorder="1" applyAlignment="1">
      <alignment horizontal="center" vertical="center" wrapText="1"/>
    </xf>
    <xf numFmtId="49" fontId="73" fillId="34" borderId="18" xfId="0" applyNumberFormat="1" applyFont="1" applyFill="1" applyBorder="1" applyAlignment="1">
      <alignment horizontal="center" vertical="center" wrapText="1"/>
    </xf>
    <xf numFmtId="0" fontId="41" fillId="34" borderId="24" xfId="0" applyFont="1" applyFill="1" applyBorder="1" applyAlignment="1">
      <alignment horizontal="left" vertical="center" wrapText="1"/>
    </xf>
    <xf numFmtId="0" fontId="41" fillId="34" borderId="36" xfId="0" applyFont="1" applyFill="1" applyBorder="1" applyAlignment="1">
      <alignment horizontal="left" vertical="center" wrapText="1"/>
    </xf>
    <xf numFmtId="0" fontId="38" fillId="44" borderId="24" xfId="0" applyFont="1" applyFill="1" applyBorder="1" applyAlignment="1">
      <alignment horizontal="left" vertical="center" wrapText="1" shrinkToFit="1"/>
    </xf>
    <xf numFmtId="0" fontId="38" fillId="44" borderId="36" xfId="0" applyFont="1" applyFill="1" applyBorder="1" applyAlignment="1">
      <alignment horizontal="left" vertical="center" wrapText="1" shrinkToFit="1"/>
    </xf>
    <xf numFmtId="0" fontId="38" fillId="44" borderId="37" xfId="0" applyFont="1" applyFill="1" applyBorder="1" applyAlignment="1">
      <alignment horizontal="left" vertical="center" wrapText="1" shrinkToFit="1"/>
    </xf>
    <xf numFmtId="0" fontId="36" fillId="44" borderId="36" xfId="0" applyFont="1" applyFill="1" applyBorder="1" applyAlignment="1">
      <alignment horizontal="left" vertical="center"/>
    </xf>
    <xf numFmtId="49" fontId="43" fillId="34" borderId="22" xfId="0" applyNumberFormat="1" applyFont="1" applyFill="1" applyBorder="1" applyAlignment="1">
      <alignment horizontal="left" vertical="center" wrapText="1"/>
    </xf>
    <xf numFmtId="0" fontId="43" fillId="34" borderId="22" xfId="0" applyFont="1" applyFill="1" applyBorder="1" applyAlignment="1">
      <alignment horizontal="left" vertical="center" wrapText="1"/>
    </xf>
    <xf numFmtId="0" fontId="36" fillId="44" borderId="14" xfId="0" applyFont="1" applyFill="1" applyBorder="1" applyAlignment="1">
      <alignment horizontal="left" vertical="center" wrapText="1"/>
    </xf>
    <xf numFmtId="0" fontId="36" fillId="44" borderId="0" xfId="0" applyFont="1" applyFill="1" applyAlignment="1">
      <alignment horizontal="left" vertical="center" wrapText="1"/>
    </xf>
    <xf numFmtId="0" fontId="36" fillId="44" borderId="15" xfId="0" applyFont="1" applyFill="1" applyBorder="1" applyAlignment="1">
      <alignment horizontal="left" vertical="center" wrapText="1"/>
    </xf>
    <xf numFmtId="0" fontId="35" fillId="43" borderId="23" xfId="0" applyFont="1" applyFill="1" applyBorder="1" applyAlignment="1">
      <alignment horizontal="center" vertical="center" wrapText="1"/>
    </xf>
    <xf numFmtId="0" fontId="35" fillId="43" borderId="26" xfId="0" applyFont="1" applyFill="1" applyBorder="1" applyAlignment="1">
      <alignment horizontal="center" vertical="center" wrapText="1"/>
    </xf>
    <xf numFmtId="0" fontId="35" fillId="43" borderId="27" xfId="0" applyFont="1" applyFill="1" applyBorder="1" applyAlignment="1">
      <alignment horizontal="center" vertical="center" wrapText="1"/>
    </xf>
    <xf numFmtId="0" fontId="35" fillId="43" borderId="16" xfId="0" applyFont="1" applyFill="1" applyBorder="1" applyAlignment="1">
      <alignment horizontal="center" vertical="center" wrapText="1"/>
    </xf>
    <xf numFmtId="0" fontId="35" fillId="43" borderId="24" xfId="0" applyFont="1" applyFill="1" applyBorder="1" applyAlignment="1">
      <alignment horizontal="center" vertical="center" wrapText="1"/>
    </xf>
    <xf numFmtId="0" fontId="35" fillId="43" borderId="36" xfId="0" applyFont="1" applyFill="1" applyBorder="1" applyAlignment="1">
      <alignment horizontal="center" vertical="center" wrapText="1"/>
    </xf>
    <xf numFmtId="0" fontId="35" fillId="43" borderId="2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35" fillId="43" borderId="37" xfId="0" applyFont="1" applyFill="1" applyBorder="1" applyAlignment="1">
      <alignment horizontal="center" vertical="center" wrapText="1"/>
    </xf>
    <xf numFmtId="0" fontId="36" fillId="34" borderId="27" xfId="0" applyFont="1" applyFill="1" applyBorder="1" applyAlignment="1">
      <alignment horizontal="left" vertical="center" wrapText="1"/>
    </xf>
    <xf numFmtId="0" fontId="36" fillId="34" borderId="35" xfId="0" applyFont="1" applyFill="1" applyBorder="1" applyAlignment="1">
      <alignment horizontal="left" vertical="center" wrapText="1"/>
    </xf>
    <xf numFmtId="0" fontId="36" fillId="34" borderId="28" xfId="0" applyFont="1" applyFill="1" applyBorder="1" applyAlignment="1">
      <alignment horizontal="left" vertical="center" wrapText="1"/>
    </xf>
    <xf numFmtId="0" fontId="36" fillId="34" borderId="14" xfId="0" applyFont="1" applyFill="1" applyBorder="1" applyAlignment="1">
      <alignment horizontal="left" vertical="center" wrapText="1"/>
    </xf>
    <xf numFmtId="0" fontId="36" fillId="34" borderId="0" xfId="0" applyFont="1" applyFill="1" applyAlignment="1">
      <alignment horizontal="left" vertical="center" wrapText="1"/>
    </xf>
    <xf numFmtId="0" fontId="36" fillId="34" borderId="15" xfId="0" applyFont="1" applyFill="1" applyBorder="1" applyAlignment="1">
      <alignment horizontal="left" vertical="center" wrapText="1"/>
    </xf>
    <xf numFmtId="0" fontId="36" fillId="34" borderId="16" xfId="0" applyFont="1" applyFill="1" applyBorder="1" applyAlignment="1">
      <alignment horizontal="left" vertical="center" wrapText="1"/>
    </xf>
    <xf numFmtId="0" fontId="36" fillId="34" borderId="17" xfId="0" applyFont="1" applyFill="1" applyBorder="1" applyAlignment="1">
      <alignment horizontal="left" vertical="center" wrapText="1"/>
    </xf>
    <xf numFmtId="0" fontId="36" fillId="34" borderId="18" xfId="0" applyFont="1" applyFill="1" applyBorder="1" applyAlignment="1">
      <alignment horizontal="left" vertical="center" wrapText="1"/>
    </xf>
    <xf numFmtId="0" fontId="49" fillId="43" borderId="24" xfId="0" applyFont="1" applyFill="1" applyBorder="1" applyAlignment="1">
      <alignment horizontal="left" vertical="center" wrapText="1"/>
    </xf>
    <xf numFmtId="0" fontId="49" fillId="43" borderId="36" xfId="0" applyFont="1" applyFill="1" applyBorder="1" applyAlignment="1">
      <alignment horizontal="left" vertical="center" wrapText="1"/>
    </xf>
    <xf numFmtId="1" fontId="51" fillId="44" borderId="22" xfId="0" applyNumberFormat="1" applyFont="1" applyFill="1" applyBorder="1" applyAlignment="1">
      <alignment horizontal="left" vertical="center"/>
    </xf>
    <xf numFmtId="0" fontId="51" fillId="44" borderId="22" xfId="0" applyFont="1" applyFill="1" applyBorder="1" applyAlignment="1">
      <alignment horizontal="left" vertical="center" wrapText="1"/>
    </xf>
    <xf numFmtId="0" fontId="22" fillId="33" borderId="0" xfId="0" applyFont="1" applyFill="1" applyAlignment="1">
      <alignment horizontal="left" vertical="center" wrapText="1"/>
    </xf>
    <xf numFmtId="0" fontId="22" fillId="43" borderId="24" xfId="0" applyFont="1" applyFill="1" applyBorder="1" applyAlignment="1">
      <alignment horizontal="center" vertical="center"/>
    </xf>
    <xf numFmtId="0" fontId="22" fillId="43" borderId="36" xfId="0" applyFont="1" applyFill="1" applyBorder="1" applyAlignment="1">
      <alignment horizontal="center" vertical="center"/>
    </xf>
    <xf numFmtId="0" fontId="22" fillId="43" borderId="37" xfId="0" applyFont="1" applyFill="1" applyBorder="1" applyAlignment="1">
      <alignment horizontal="center" vertical="center"/>
    </xf>
    <xf numFmtId="0" fontId="22" fillId="44" borderId="24" xfId="0" applyFont="1" applyFill="1" applyBorder="1" applyAlignment="1">
      <alignment horizontal="left" vertical="center" wrapText="1"/>
    </xf>
    <xf numFmtId="0" fontId="22" fillId="44" borderId="36" xfId="0" applyFont="1" applyFill="1" applyBorder="1" applyAlignment="1">
      <alignment horizontal="left" vertical="center" wrapText="1"/>
    </xf>
    <xf numFmtId="0" fontId="22" fillId="44" borderId="37" xfId="0" applyFont="1" applyFill="1" applyBorder="1" applyAlignment="1">
      <alignment horizontal="left" vertical="center" wrapText="1"/>
    </xf>
    <xf numFmtId="0" fontId="51" fillId="44" borderId="27" xfId="0" applyFont="1" applyFill="1" applyBorder="1" applyAlignment="1">
      <alignment horizontal="left" vertical="center" wrapText="1"/>
    </xf>
    <xf numFmtId="0" fontId="51" fillId="44" borderId="35" xfId="0" applyFont="1" applyFill="1" applyBorder="1" applyAlignment="1">
      <alignment horizontal="left" vertical="center" wrapText="1"/>
    </xf>
    <xf numFmtId="0" fontId="51" fillId="44" borderId="28" xfId="0" applyFont="1" applyFill="1" applyBorder="1" applyAlignment="1">
      <alignment horizontal="left" vertical="center" wrapText="1"/>
    </xf>
    <xf numFmtId="0" fontId="51" fillId="44" borderId="16" xfId="0" applyFont="1" applyFill="1" applyBorder="1" applyAlignment="1">
      <alignment horizontal="left" vertical="center" wrapText="1"/>
    </xf>
    <xf numFmtId="0" fontId="51" fillId="44" borderId="17" xfId="0" applyFont="1" applyFill="1" applyBorder="1" applyAlignment="1">
      <alignment horizontal="left" vertical="center" wrapText="1"/>
    </xf>
    <xf numFmtId="0" fontId="51" fillId="44" borderId="18" xfId="0" applyFont="1" applyFill="1" applyBorder="1" applyAlignment="1">
      <alignment horizontal="left" vertical="center" wrapText="1"/>
    </xf>
    <xf numFmtId="0" fontId="62" fillId="33" borderId="0" xfId="0" applyFont="1" applyFill="1" applyAlignment="1">
      <alignment horizontal="center"/>
    </xf>
    <xf numFmtId="0" fontId="59" fillId="33" borderId="0" xfId="0" applyFont="1" applyFill="1" applyAlignment="1">
      <alignment horizontal="center"/>
    </xf>
    <xf numFmtId="0" fontId="2" fillId="33" borderId="0" xfId="0" applyFont="1" applyFill="1" applyAlignment="1">
      <alignment horizontal="left" vertical="center"/>
    </xf>
    <xf numFmtId="49" fontId="28" fillId="33" borderId="0" xfId="0" applyNumberFormat="1" applyFont="1" applyFill="1" applyAlignment="1">
      <alignment horizontal="left" vertical="center" wrapText="1"/>
    </xf>
    <xf numFmtId="0" fontId="28" fillId="33" borderId="0" xfId="0" applyNumberFormat="1" applyFont="1" applyFill="1" applyAlignment="1">
      <alignment horizontal="left" vertical="center" wrapText="1"/>
    </xf>
    <xf numFmtId="0" fontId="2" fillId="33" borderId="0" xfId="0" applyFont="1" applyFill="1" applyAlignment="1">
      <alignment horizontal="left"/>
    </xf>
    <xf numFmtId="0" fontId="38" fillId="33" borderId="22" xfId="0" applyFont="1" applyFill="1" applyBorder="1" applyAlignment="1">
      <alignment horizontal="center" vertical="center" wrapText="1"/>
    </xf>
    <xf numFmtId="0" fontId="38" fillId="33" borderId="22" xfId="0" applyFont="1" applyFill="1" applyBorder="1" applyAlignment="1">
      <alignment horizontal="center" vertical="center"/>
    </xf>
    <xf numFmtId="0" fontId="65" fillId="33" borderId="0" xfId="0" applyFont="1" applyFill="1" applyAlignment="1">
      <alignment horizontal="left"/>
    </xf>
    <xf numFmtId="0" fontId="36" fillId="33" borderId="0" xfId="0" applyFont="1" applyFill="1" applyAlignment="1">
      <alignment horizontal="center"/>
    </xf>
    <xf numFmtId="0" fontId="2" fillId="33" borderId="24" xfId="0" applyFont="1" applyFill="1" applyBorder="1" applyAlignment="1">
      <alignment horizontal="left" vertical="center" wrapText="1"/>
    </xf>
    <xf numFmtId="0" fontId="36" fillId="33" borderId="36" xfId="0" applyFont="1" applyFill="1" applyBorder="1" applyAlignment="1">
      <alignment horizontal="left" vertical="center" wrapText="1"/>
    </xf>
    <xf numFmtId="0" fontId="36" fillId="33" borderId="37" xfId="0" applyFont="1" applyFill="1" applyBorder="1" applyAlignment="1">
      <alignment horizontal="left" vertical="center" wrapText="1"/>
    </xf>
    <xf numFmtId="0" fontId="2" fillId="33" borderId="22" xfId="0" applyFont="1" applyFill="1" applyBorder="1" applyAlignment="1">
      <alignment horizontal="center" vertical="center" wrapText="1"/>
    </xf>
    <xf numFmtId="0" fontId="36" fillId="33" borderId="22" xfId="0" applyFont="1" applyFill="1" applyBorder="1" applyAlignment="1">
      <alignment horizontal="center" vertical="center" wrapText="1"/>
    </xf>
    <xf numFmtId="0" fontId="36" fillId="33" borderId="22" xfId="0" applyFont="1" applyFill="1" applyBorder="1" applyAlignment="1">
      <alignment horizontal="center"/>
    </xf>
    <xf numFmtId="0" fontId="36" fillId="33" borderId="0" xfId="0" applyFont="1" applyFill="1" applyAlignment="1">
      <alignment horizontal="left"/>
    </xf>
    <xf numFmtId="0" fontId="62" fillId="33" borderId="0" xfId="0" applyFont="1" applyFill="1" applyAlignment="1">
      <alignment horizontal="left"/>
    </xf>
    <xf numFmtId="0" fontId="64" fillId="33" borderId="0" xfId="0" applyFont="1" applyFill="1" applyAlignment="1">
      <alignment horizontal="left"/>
    </xf>
    <xf numFmtId="0" fontId="0" fillId="0" borderId="0" xfId="0" applyAlignment="1">
      <alignment horizontal="left" vertical="center" wrapText="1"/>
    </xf>
    <xf numFmtId="0" fontId="0" fillId="0" borderId="0" xfId="0" applyFont="1" applyAlignment="1">
      <alignment horizontal="left" vertical="center"/>
    </xf>
    <xf numFmtId="0" fontId="122" fillId="0" borderId="0" xfId="0" applyFont="1" applyAlignment="1">
      <alignment horizontal="left" vertical="center"/>
    </xf>
    <xf numFmtId="0" fontId="123" fillId="0" borderId="0" xfId="0" applyFont="1" applyAlignment="1">
      <alignment horizontal="left" vertical="center"/>
    </xf>
    <xf numFmtId="0" fontId="0" fillId="0" borderId="0" xfId="0" applyAlignment="1" quotePrefix="1">
      <alignment horizontal="left" vertical="center"/>
    </xf>
    <xf numFmtId="0" fontId="0" fillId="0" borderId="0" xfId="0" applyAlignment="1" quotePrefix="1">
      <alignment horizontal="left" vertical="center" wrapText="1"/>
    </xf>
    <xf numFmtId="0" fontId="18" fillId="41" borderId="23" xfId="58" applyFont="1" applyFill="1" applyBorder="1" applyAlignment="1">
      <alignment horizontal="center" vertical="center" wrapText="1"/>
      <protection/>
    </xf>
    <xf numFmtId="0" fontId="18" fillId="41" borderId="25" xfId="58" applyFont="1" applyFill="1" applyBorder="1" applyAlignment="1">
      <alignment horizontal="center" vertical="center" wrapText="1"/>
      <protection/>
    </xf>
    <xf numFmtId="0" fontId="18" fillId="41" borderId="26" xfId="58" applyFont="1" applyFill="1" applyBorder="1" applyAlignment="1">
      <alignment horizontal="center" vertical="center" wrapText="1"/>
      <protection/>
    </xf>
    <xf numFmtId="0" fontId="18" fillId="41" borderId="22" xfId="58" applyFont="1" applyFill="1" applyBorder="1" applyAlignment="1">
      <alignment horizontal="center" vertical="center" wrapText="1"/>
      <protection/>
    </xf>
    <xf numFmtId="0" fontId="18" fillId="0" borderId="23" xfId="58" applyFont="1" applyBorder="1" applyAlignment="1">
      <alignment horizontal="center" vertical="center" wrapText="1"/>
      <protection/>
    </xf>
    <xf numFmtId="0" fontId="18" fillId="0" borderId="25" xfId="58" applyFont="1" applyBorder="1" applyAlignment="1">
      <alignment horizontal="center" vertical="center" wrapText="1"/>
      <protection/>
    </xf>
    <xf numFmtId="0" fontId="18" fillId="0" borderId="26" xfId="58" applyFont="1" applyBorder="1" applyAlignment="1">
      <alignment horizontal="center" vertical="center" wrapText="1"/>
      <protection/>
    </xf>
    <xf numFmtId="0" fontId="18" fillId="41" borderId="27" xfId="58" applyFont="1" applyFill="1" applyBorder="1" applyAlignment="1">
      <alignment horizontal="center" vertical="center" wrapText="1"/>
      <protection/>
    </xf>
    <xf numFmtId="0" fontId="18" fillId="41" borderId="35" xfId="58" applyFont="1" applyFill="1" applyBorder="1" applyAlignment="1">
      <alignment horizontal="center" vertical="center" wrapText="1"/>
      <protection/>
    </xf>
    <xf numFmtId="0" fontId="18" fillId="41" borderId="28" xfId="58" applyFont="1" applyFill="1" applyBorder="1" applyAlignment="1">
      <alignment horizontal="center" vertical="center" wrapText="1"/>
      <protection/>
    </xf>
    <xf numFmtId="0" fontId="22" fillId="0" borderId="15" xfId="0" applyFont="1" applyBorder="1" applyAlignment="1">
      <alignment horizontal="left" vertical="center" wrapText="1"/>
    </xf>
    <xf numFmtId="0" fontId="22" fillId="0" borderId="25" xfId="0" applyFont="1" applyBorder="1" applyAlignment="1">
      <alignment horizontal="left" vertical="center" wrapText="1"/>
    </xf>
    <xf numFmtId="0" fontId="22" fillId="0" borderId="14" xfId="0" applyFont="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3" xfId="58"/>
    <cellStyle name="Normal_Dichso" xfId="59"/>
    <cellStyle name="Normal_DocSoUnicode" xfId="60"/>
    <cellStyle name="Normal_mau bieu gml"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3914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334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85725</xdr:rowOff>
    </xdr:from>
    <xdr:to>
      <xdr:col>7</xdr:col>
      <xdr:colOff>866775</xdr:colOff>
      <xdr:row>44</xdr:row>
      <xdr:rowOff>142875</xdr:rowOff>
    </xdr:to>
    <xdr:pic>
      <xdr:nvPicPr>
        <xdr:cNvPr id="4" name="Picture 1"/>
        <xdr:cNvPicPr preferRelativeResize="1">
          <a:picLocks noChangeAspect="1"/>
        </xdr:cNvPicPr>
      </xdr:nvPicPr>
      <xdr:blipFill>
        <a:blip r:embed="rId2"/>
        <a:stretch>
          <a:fillRect/>
        </a:stretch>
      </xdr:blipFill>
      <xdr:spPr>
        <a:xfrm>
          <a:off x="4467225" y="8286750"/>
          <a:ext cx="2295525"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3914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334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104775</xdr:rowOff>
    </xdr:from>
    <xdr:to>
      <xdr:col>7</xdr:col>
      <xdr:colOff>866775</xdr:colOff>
      <xdr:row>45</xdr:row>
      <xdr:rowOff>0</xdr:rowOff>
    </xdr:to>
    <xdr:pic>
      <xdr:nvPicPr>
        <xdr:cNvPr id="4" name="Picture 5"/>
        <xdr:cNvPicPr preferRelativeResize="1">
          <a:picLocks noChangeAspect="1"/>
        </xdr:cNvPicPr>
      </xdr:nvPicPr>
      <xdr:blipFill>
        <a:blip r:embed="rId2"/>
        <a:stretch>
          <a:fillRect/>
        </a:stretch>
      </xdr:blipFill>
      <xdr:spPr>
        <a:xfrm>
          <a:off x="4467225" y="8305800"/>
          <a:ext cx="229552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AG64"/>
  <sheetViews>
    <sheetView view="pageBreakPreview" zoomScale="70" zoomScaleNormal="70" zoomScaleSheetLayoutView="70" zoomScalePageLayoutView="0" workbookViewId="0" topLeftCell="A1">
      <selection activeCell="F8" sqref="F8:J9"/>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8" width="25.7109375" style="3" customWidth="1"/>
    <col min="9" max="9" width="30.7109375" style="3" customWidth="1"/>
    <col min="10" max="10" width="6.8515625" style="3" customWidth="1"/>
    <col min="11" max="11" width="4.7109375" style="3" customWidth="1"/>
    <col min="12" max="12" width="23.57421875" style="3" customWidth="1"/>
    <col min="13" max="13" width="10.28125" style="3" customWidth="1"/>
    <col min="14" max="14" width="2.140625" style="3" customWidth="1"/>
    <col min="15" max="15" width="4.421875" style="3" customWidth="1"/>
    <col min="16" max="16" width="11.8515625" style="3" customWidth="1"/>
    <col min="17" max="17" width="5.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172" t="s">
        <v>69</v>
      </c>
      <c r="C2" s="173"/>
      <c r="D2" s="173"/>
      <c r="E2" s="173"/>
      <c r="F2" s="173"/>
      <c r="G2" s="173"/>
      <c r="H2" s="173"/>
      <c r="I2" s="173"/>
      <c r="J2" s="173"/>
      <c r="K2" s="173"/>
      <c r="L2" s="173"/>
      <c r="M2" s="173"/>
      <c r="N2" s="173"/>
      <c r="O2" s="173"/>
      <c r="P2" s="173"/>
      <c r="Q2" s="174"/>
      <c r="R2" s="175"/>
      <c r="S2" s="2"/>
      <c r="T2" s="2"/>
      <c r="U2" s="2"/>
      <c r="V2" s="2"/>
      <c r="AB2" s="3" t="s">
        <v>74</v>
      </c>
    </row>
    <row r="3" spans="2:28" ht="27.75" customHeight="1">
      <c r="B3" s="176" t="s">
        <v>0</v>
      </c>
      <c r="C3" s="177"/>
      <c r="D3" s="177"/>
      <c r="E3" s="177"/>
      <c r="F3" s="177"/>
      <c r="G3" s="177"/>
      <c r="H3" s="177"/>
      <c r="I3" s="177"/>
      <c r="J3" s="177"/>
      <c r="K3" s="177"/>
      <c r="L3" s="177"/>
      <c r="M3" s="177"/>
      <c r="N3" s="177"/>
      <c r="O3" s="177"/>
      <c r="P3" s="177"/>
      <c r="Q3" s="178"/>
      <c r="R3" s="179"/>
      <c r="S3" s="2"/>
      <c r="T3" s="2"/>
      <c r="U3" s="2"/>
      <c r="V3" s="2"/>
      <c r="AB3" s="3" t="s">
        <v>73</v>
      </c>
    </row>
    <row r="4" spans="2:28" ht="27.75" customHeight="1">
      <c r="B4" s="180" t="s">
        <v>89</v>
      </c>
      <c r="C4" s="181"/>
      <c r="D4" s="181"/>
      <c r="E4" s="181"/>
      <c r="F4" s="181"/>
      <c r="G4" s="181"/>
      <c r="H4" s="181"/>
      <c r="I4" s="181"/>
      <c r="J4" s="181"/>
      <c r="K4" s="181"/>
      <c r="L4" s="181"/>
      <c r="M4" s="181"/>
      <c r="N4" s="181"/>
      <c r="O4" s="181"/>
      <c r="P4" s="181"/>
      <c r="Q4" s="181"/>
      <c r="R4" s="182"/>
      <c r="S4" s="2"/>
      <c r="T4" s="2"/>
      <c r="U4" s="2"/>
      <c r="V4" s="2"/>
      <c r="AB4" s="3" t="s">
        <v>72</v>
      </c>
    </row>
    <row r="5" spans="2:18" ht="18.75" customHeight="1">
      <c r="B5" s="4" t="s">
        <v>1</v>
      </c>
      <c r="C5" s="1"/>
      <c r="D5" s="1"/>
      <c r="E5" s="1"/>
      <c r="F5" s="1"/>
      <c r="G5" s="1"/>
      <c r="H5" s="1"/>
      <c r="I5" s="1"/>
      <c r="J5" s="5"/>
      <c r="K5" s="6"/>
      <c r="L5" s="6"/>
      <c r="M5" s="6"/>
      <c r="N5" s="1"/>
      <c r="O5" s="1"/>
      <c r="P5" s="1"/>
      <c r="Q5" s="1"/>
      <c r="R5" s="164"/>
    </row>
    <row r="6" spans="2:18" ht="18.75">
      <c r="B6" s="4"/>
      <c r="C6" s="183" t="s">
        <v>155</v>
      </c>
      <c r="D6" s="183"/>
      <c r="E6" s="183"/>
      <c r="F6" s="184" t="s">
        <v>2</v>
      </c>
      <c r="G6" s="184"/>
      <c r="H6" s="184"/>
      <c r="I6" s="184"/>
      <c r="J6" s="184"/>
      <c r="K6" s="183" t="s">
        <v>154</v>
      </c>
      <c r="L6" s="183"/>
      <c r="M6" s="183"/>
      <c r="N6" s="183"/>
      <c r="O6" s="183"/>
      <c r="P6" s="183"/>
      <c r="Q6" s="183"/>
      <c r="R6" s="165"/>
    </row>
    <row r="7" spans="2:18" ht="18.75">
      <c r="B7" s="4"/>
      <c r="C7" s="185" t="s">
        <v>156</v>
      </c>
      <c r="D7" s="185"/>
      <c r="E7" s="185"/>
      <c r="F7" s="186" t="s">
        <v>3</v>
      </c>
      <c r="G7" s="187"/>
      <c r="H7" s="187"/>
      <c r="I7" s="187"/>
      <c r="J7" s="187"/>
      <c r="K7" s="188" t="s">
        <v>157</v>
      </c>
      <c r="L7" s="187"/>
      <c r="M7" s="187"/>
      <c r="N7" s="187"/>
      <c r="O7" s="187"/>
      <c r="P7" s="187"/>
      <c r="Q7" s="187"/>
      <c r="R7" s="165"/>
    </row>
    <row r="8" spans="2:18" ht="15.75" customHeight="1">
      <c r="B8" s="8"/>
      <c r="C8" s="189" t="s">
        <v>4</v>
      </c>
      <c r="D8" s="189"/>
      <c r="E8" s="189"/>
      <c r="F8" s="190" t="s">
        <v>231</v>
      </c>
      <c r="G8" s="191"/>
      <c r="H8" s="191"/>
      <c r="I8" s="191"/>
      <c r="J8" s="192"/>
      <c r="K8" s="196" t="str">
        <f>IF(C8="HN",VLOOKUP(F8,Data!$D$2:$L$14,2,FALSE),IF(C8="HCM",VLOOKUP(F8,Data!$D$2:$L$14,3,FALSE),IF(C8="Hải Phòng",VLOOKUP(F8,Data!$D$2:$L$14,6,FALSE),VLOOKUP(F8,Data!$D$2:$L$14,7,FALSE))))</f>
        <v>17&amp;18/12/2020</v>
      </c>
      <c r="L8" s="196"/>
      <c r="M8" s="196"/>
      <c r="N8" s="196"/>
      <c r="O8" s="196"/>
      <c r="P8" s="196"/>
      <c r="Q8" s="196"/>
      <c r="R8" s="165"/>
    </row>
    <row r="9" spans="2:18" ht="15.75" customHeight="1">
      <c r="B9" s="9"/>
      <c r="C9" s="189"/>
      <c r="D9" s="189"/>
      <c r="E9" s="189"/>
      <c r="F9" s="193"/>
      <c r="G9" s="194"/>
      <c r="H9" s="194"/>
      <c r="I9" s="194"/>
      <c r="J9" s="195"/>
      <c r="K9" s="196"/>
      <c r="L9" s="196"/>
      <c r="M9" s="196"/>
      <c r="N9" s="196"/>
      <c r="O9" s="196"/>
      <c r="P9" s="196"/>
      <c r="Q9" s="196"/>
      <c r="R9" s="165"/>
    </row>
    <row r="10" spans="2:18" ht="18.75">
      <c r="B10" s="4" t="s">
        <v>5</v>
      </c>
      <c r="C10" s="10"/>
      <c r="D10" s="10"/>
      <c r="E10" s="10"/>
      <c r="F10" s="10"/>
      <c r="G10" s="10"/>
      <c r="H10" s="1"/>
      <c r="I10" s="1"/>
      <c r="J10" s="5"/>
      <c r="K10" s="6"/>
      <c r="L10" s="6"/>
      <c r="M10" s="6"/>
      <c r="N10" s="1"/>
      <c r="O10" s="1"/>
      <c r="P10" s="1"/>
      <c r="Q10" s="1"/>
      <c r="R10" s="165"/>
    </row>
    <row r="11" spans="2:18" ht="15.75">
      <c r="B11" s="11"/>
      <c r="C11" s="12" t="s">
        <v>6</v>
      </c>
      <c r="D11" s="12"/>
      <c r="E11" s="1"/>
      <c r="F11" s="10"/>
      <c r="G11" s="10"/>
      <c r="H11" s="1"/>
      <c r="I11" s="1"/>
      <c r="J11" s="5"/>
      <c r="K11" s="5"/>
      <c r="L11" s="6"/>
      <c r="M11" s="6"/>
      <c r="N11" s="1"/>
      <c r="O11" s="1"/>
      <c r="P11" s="1"/>
      <c r="Q11" s="1"/>
      <c r="R11" s="165"/>
    </row>
    <row r="12" spans="2:18" ht="21" customHeight="1">
      <c r="B12" s="11"/>
      <c r="C12" s="13" t="s">
        <v>7</v>
      </c>
      <c r="D12" s="13"/>
      <c r="E12" s="10"/>
      <c r="F12" s="10"/>
      <c r="G12" s="10"/>
      <c r="H12" s="1"/>
      <c r="I12" s="1"/>
      <c r="J12" s="5"/>
      <c r="K12" s="14"/>
      <c r="L12" s="1"/>
      <c r="M12" s="1"/>
      <c r="N12" s="1"/>
      <c r="O12" s="1"/>
      <c r="P12" s="1"/>
      <c r="Q12" s="1"/>
      <c r="R12" s="165"/>
    </row>
    <row r="13" spans="2:33" ht="24" customHeight="1">
      <c r="B13" s="8"/>
      <c r="C13" s="197" t="s">
        <v>8</v>
      </c>
      <c r="D13" s="197"/>
      <c r="E13" s="198"/>
      <c r="F13" s="217" t="s">
        <v>9</v>
      </c>
      <c r="G13" s="218"/>
      <c r="H13" s="218"/>
      <c r="I13" s="218"/>
      <c r="J13" s="218"/>
      <c r="K13" s="218"/>
      <c r="L13" s="218"/>
      <c r="M13" s="218"/>
      <c r="N13" s="218"/>
      <c r="O13" s="218"/>
      <c r="P13" s="218"/>
      <c r="Q13" s="219"/>
      <c r="R13" s="163"/>
      <c r="S13" s="162"/>
      <c r="T13" s="162"/>
      <c r="U13" s="162"/>
      <c r="V13" s="162"/>
      <c r="W13" s="162"/>
      <c r="X13" s="162"/>
      <c r="Y13" s="162"/>
      <c r="Z13" s="162"/>
      <c r="AA13" s="162"/>
      <c r="AB13" s="162"/>
      <c r="AC13" s="162"/>
      <c r="AD13" s="162"/>
      <c r="AE13" s="162"/>
      <c r="AF13" s="162"/>
      <c r="AG13" s="162"/>
    </row>
    <row r="14" spans="2:22" ht="42" customHeight="1">
      <c r="B14" s="9"/>
      <c r="C14" s="197"/>
      <c r="D14" s="197"/>
      <c r="E14" s="198"/>
      <c r="F14" s="199"/>
      <c r="G14" s="199"/>
      <c r="H14" s="199"/>
      <c r="I14" s="199"/>
      <c r="J14" s="199"/>
      <c r="K14" s="199"/>
      <c r="L14" s="199"/>
      <c r="M14" s="199"/>
      <c r="N14" s="199"/>
      <c r="O14" s="199"/>
      <c r="P14" s="199"/>
      <c r="Q14" s="200"/>
      <c r="R14" s="16"/>
      <c r="S14" s="15"/>
      <c r="T14" s="15"/>
      <c r="U14" s="15"/>
      <c r="V14" s="15"/>
    </row>
    <row r="15" spans="2:18" ht="33.75" customHeight="1">
      <c r="B15" s="9"/>
      <c r="C15" s="201" t="s">
        <v>10</v>
      </c>
      <c r="D15" s="202"/>
      <c r="E15" s="202"/>
      <c r="F15" s="205" t="s">
        <v>175</v>
      </c>
      <c r="G15" s="206"/>
      <c r="H15" s="206"/>
      <c r="I15" s="207" t="s">
        <v>11</v>
      </c>
      <c r="J15" s="209"/>
      <c r="K15" s="210"/>
      <c r="L15" s="210"/>
      <c r="M15" s="210"/>
      <c r="N15" s="210"/>
      <c r="O15" s="210"/>
      <c r="P15" s="210"/>
      <c r="Q15" s="211"/>
      <c r="R15" s="17"/>
    </row>
    <row r="16" spans="2:18" ht="54" customHeight="1">
      <c r="B16" s="9"/>
      <c r="C16" s="203"/>
      <c r="D16" s="204"/>
      <c r="E16" s="204"/>
      <c r="F16" s="215"/>
      <c r="G16" s="216"/>
      <c r="H16" s="216"/>
      <c r="I16" s="208"/>
      <c r="J16" s="212"/>
      <c r="K16" s="213"/>
      <c r="L16" s="213"/>
      <c r="M16" s="213"/>
      <c r="N16" s="213"/>
      <c r="O16" s="213"/>
      <c r="P16" s="213"/>
      <c r="Q16" s="214"/>
      <c r="R16" s="17"/>
    </row>
    <row r="17" spans="2:18" ht="28.5" customHeight="1">
      <c r="B17" s="9"/>
      <c r="C17" s="198" t="s">
        <v>117</v>
      </c>
      <c r="D17" s="198"/>
      <c r="E17" s="198"/>
      <c r="F17" s="220" t="s">
        <v>177</v>
      </c>
      <c r="G17" s="220"/>
      <c r="H17" s="220"/>
      <c r="I17" s="143" t="s">
        <v>12</v>
      </c>
      <c r="J17" s="221"/>
      <c r="K17" s="221"/>
      <c r="L17" s="221"/>
      <c r="M17" s="221"/>
      <c r="N17" s="221"/>
      <c r="O17" s="221"/>
      <c r="P17" s="221"/>
      <c r="Q17" s="221"/>
      <c r="R17" s="17"/>
    </row>
    <row r="18" spans="2:18" ht="28.5" customHeight="1">
      <c r="B18" s="9"/>
      <c r="C18" s="198"/>
      <c r="D18" s="198"/>
      <c r="E18" s="198"/>
      <c r="F18" s="222"/>
      <c r="G18" s="222"/>
      <c r="H18" s="222"/>
      <c r="I18" s="143" t="s">
        <v>13</v>
      </c>
      <c r="J18" s="221"/>
      <c r="K18" s="221"/>
      <c r="L18" s="221"/>
      <c r="M18" s="221"/>
      <c r="N18" s="221"/>
      <c r="O18" s="221"/>
      <c r="P18" s="221"/>
      <c r="Q18" s="221"/>
      <c r="R18" s="17"/>
    </row>
    <row r="19" spans="2:18" ht="28.5" customHeight="1">
      <c r="B19" s="9"/>
      <c r="C19" s="198" t="s">
        <v>14</v>
      </c>
      <c r="D19" s="198"/>
      <c r="E19" s="198"/>
      <c r="F19" s="206" t="s">
        <v>176</v>
      </c>
      <c r="G19" s="206"/>
      <c r="H19" s="206"/>
      <c r="I19" s="142" t="s">
        <v>15</v>
      </c>
      <c r="J19" s="221"/>
      <c r="K19" s="221"/>
      <c r="L19" s="221"/>
      <c r="M19" s="221"/>
      <c r="N19" s="221"/>
      <c r="O19" s="221"/>
      <c r="P19" s="221"/>
      <c r="Q19" s="221"/>
      <c r="R19" s="17"/>
    </row>
    <row r="20" spans="2:18" ht="28.5" customHeight="1">
      <c r="B20" s="9"/>
      <c r="C20" s="198"/>
      <c r="D20" s="198"/>
      <c r="E20" s="198"/>
      <c r="F20" s="222"/>
      <c r="G20" s="222"/>
      <c r="H20" s="222"/>
      <c r="I20" s="142" t="s">
        <v>16</v>
      </c>
      <c r="J20" s="221"/>
      <c r="K20" s="221"/>
      <c r="L20" s="221"/>
      <c r="M20" s="221"/>
      <c r="N20" s="221"/>
      <c r="O20" s="221"/>
      <c r="P20" s="221"/>
      <c r="Q20" s="221"/>
      <c r="R20" s="17"/>
    </row>
    <row r="21" spans="2:18" ht="19.5" customHeight="1">
      <c r="B21" s="20"/>
      <c r="C21" s="223" t="s">
        <v>65</v>
      </c>
      <c r="D21" s="224"/>
      <c r="E21" s="224"/>
      <c r="F21" s="224"/>
      <c r="G21" s="224"/>
      <c r="H21" s="224"/>
      <c r="I21" s="224"/>
      <c r="J21" s="224"/>
      <c r="K21" s="224"/>
      <c r="L21" s="224"/>
      <c r="M21" s="224"/>
      <c r="N21" s="224"/>
      <c r="O21" s="224"/>
      <c r="P21" s="224"/>
      <c r="Q21" s="225"/>
      <c r="R21" s="21"/>
    </row>
    <row r="22" spans="2:18" ht="19.5" customHeight="1">
      <c r="B22" s="22"/>
      <c r="C22" s="23"/>
      <c r="D22" s="24" t="s">
        <v>62</v>
      </c>
      <c r="E22" s="24"/>
      <c r="F22" s="18"/>
      <c r="G22" s="19" t="s">
        <v>118</v>
      </c>
      <c r="H22" s="18"/>
      <c r="I22" s="95" t="s">
        <v>173</v>
      </c>
      <c r="J22" s="18"/>
      <c r="K22" s="18"/>
      <c r="L22" s="18"/>
      <c r="M22" s="19"/>
      <c r="N22" s="25" t="s">
        <v>152</v>
      </c>
      <c r="O22" s="24" t="s">
        <v>178</v>
      </c>
      <c r="P22" s="23"/>
      <c r="Q22" s="26"/>
      <c r="R22" s="27"/>
    </row>
    <row r="23" spans="2:18" ht="19.5" customHeight="1">
      <c r="B23" s="22"/>
      <c r="C23" s="28"/>
      <c r="D23" s="29" t="s">
        <v>63</v>
      </c>
      <c r="E23" s="29"/>
      <c r="F23" s="30"/>
      <c r="G23" s="29" t="s">
        <v>17</v>
      </c>
      <c r="H23" s="30"/>
      <c r="I23" s="96" t="s">
        <v>174</v>
      </c>
      <c r="J23" s="30"/>
      <c r="K23" s="30"/>
      <c r="L23" s="30"/>
      <c r="M23" s="29"/>
      <c r="N23" s="31" t="s">
        <v>152</v>
      </c>
      <c r="O23" s="31" t="s">
        <v>179</v>
      </c>
      <c r="P23" s="29"/>
      <c r="Q23" s="32"/>
      <c r="R23" s="33"/>
    </row>
    <row r="24" spans="2:18" ht="24.75" customHeight="1">
      <c r="B24" s="4" t="s">
        <v>18</v>
      </c>
      <c r="C24" s="10"/>
      <c r="D24" s="10"/>
      <c r="E24" s="10"/>
      <c r="F24" s="1"/>
      <c r="G24" s="1"/>
      <c r="H24" s="1"/>
      <c r="I24" s="1"/>
      <c r="J24" s="1"/>
      <c r="K24" s="1"/>
      <c r="L24" s="1"/>
      <c r="M24" s="1"/>
      <c r="N24" s="1"/>
      <c r="O24" s="1"/>
      <c r="P24" s="1"/>
      <c r="Q24" s="1"/>
      <c r="R24" s="7"/>
    </row>
    <row r="25" spans="2:18" ht="33" customHeight="1">
      <c r="B25" s="9"/>
      <c r="C25" s="226" t="s">
        <v>19</v>
      </c>
      <c r="D25" s="226" t="s">
        <v>71</v>
      </c>
      <c r="E25" s="228" t="s">
        <v>20</v>
      </c>
      <c r="F25" s="228" t="s">
        <v>153</v>
      </c>
      <c r="G25" s="228" t="s">
        <v>185</v>
      </c>
      <c r="H25" s="230" t="s">
        <v>21</v>
      </c>
      <c r="I25" s="231"/>
      <c r="J25" s="232" t="s">
        <v>22</v>
      </c>
      <c r="K25" s="232"/>
      <c r="L25" s="232"/>
      <c r="M25" s="232"/>
      <c r="N25" s="232"/>
      <c r="O25" s="232"/>
      <c r="P25" s="232"/>
      <c r="Q25" s="232"/>
      <c r="R25" s="34"/>
    </row>
    <row r="26" spans="2:18" ht="31.5" customHeight="1">
      <c r="B26" s="9"/>
      <c r="C26" s="227"/>
      <c r="D26" s="227"/>
      <c r="E26" s="229"/>
      <c r="F26" s="229"/>
      <c r="G26" s="228"/>
      <c r="H26" s="139" t="s">
        <v>23</v>
      </c>
      <c r="I26" s="141" t="s">
        <v>172</v>
      </c>
      <c r="J26" s="232"/>
      <c r="K26" s="232"/>
      <c r="L26" s="232"/>
      <c r="M26" s="232"/>
      <c r="N26" s="232"/>
      <c r="O26" s="232"/>
      <c r="P26" s="232"/>
      <c r="Q26" s="232"/>
      <c r="R26" s="34"/>
    </row>
    <row r="27" spans="2:18" ht="30" customHeight="1">
      <c r="B27" s="9"/>
      <c r="C27" s="166">
        <v>1</v>
      </c>
      <c r="D27" s="140"/>
      <c r="E27" s="157"/>
      <c r="F27" s="158"/>
      <c r="G27" s="158"/>
      <c r="H27" s="144"/>
      <c r="I27" s="144"/>
      <c r="J27" s="233"/>
      <c r="K27" s="234"/>
      <c r="L27" s="234"/>
      <c r="M27" s="234"/>
      <c r="N27" s="234"/>
      <c r="O27" s="234"/>
      <c r="P27" s="234"/>
      <c r="Q27" s="235"/>
      <c r="R27" s="16"/>
    </row>
    <row r="28" spans="2:18" ht="30" customHeight="1">
      <c r="B28" s="9"/>
      <c r="C28" s="166">
        <v>2</v>
      </c>
      <c r="D28" s="140"/>
      <c r="E28" s="157"/>
      <c r="F28" s="158"/>
      <c r="G28" s="158"/>
      <c r="H28" s="144"/>
      <c r="I28" s="144"/>
      <c r="J28" s="236"/>
      <c r="K28" s="237"/>
      <c r="L28" s="237"/>
      <c r="M28" s="237"/>
      <c r="N28" s="237"/>
      <c r="O28" s="237"/>
      <c r="P28" s="237"/>
      <c r="Q28" s="238"/>
      <c r="R28" s="16"/>
    </row>
    <row r="29" spans="2:18" ht="30" customHeight="1">
      <c r="B29" s="9"/>
      <c r="C29" s="166">
        <v>3</v>
      </c>
      <c r="D29" s="140"/>
      <c r="E29" s="157"/>
      <c r="F29" s="158"/>
      <c r="G29" s="158"/>
      <c r="H29" s="144"/>
      <c r="I29" s="144"/>
      <c r="J29" s="236"/>
      <c r="K29" s="237"/>
      <c r="L29" s="237"/>
      <c r="M29" s="237"/>
      <c r="N29" s="237"/>
      <c r="O29" s="237"/>
      <c r="P29" s="237"/>
      <c r="Q29" s="238"/>
      <c r="R29" s="16"/>
    </row>
    <row r="30" spans="2:18" ht="30" customHeight="1">
      <c r="B30" s="9"/>
      <c r="C30" s="166">
        <v>4</v>
      </c>
      <c r="D30" s="140"/>
      <c r="E30" s="157"/>
      <c r="F30" s="158"/>
      <c r="G30" s="158"/>
      <c r="H30" s="144"/>
      <c r="I30" s="144"/>
      <c r="J30" s="236"/>
      <c r="K30" s="237"/>
      <c r="L30" s="237"/>
      <c r="M30" s="237"/>
      <c r="N30" s="237"/>
      <c r="O30" s="237"/>
      <c r="P30" s="237"/>
      <c r="Q30" s="238"/>
      <c r="R30" s="16"/>
    </row>
    <row r="31" spans="2:18" ht="30" customHeight="1">
      <c r="B31" s="9"/>
      <c r="C31" s="166">
        <v>5</v>
      </c>
      <c r="D31" s="140"/>
      <c r="E31" s="157"/>
      <c r="F31" s="158"/>
      <c r="G31" s="158"/>
      <c r="H31" s="144"/>
      <c r="I31" s="144"/>
      <c r="J31" s="236"/>
      <c r="K31" s="237"/>
      <c r="L31" s="237"/>
      <c r="M31" s="237"/>
      <c r="N31" s="237"/>
      <c r="O31" s="237"/>
      <c r="P31" s="237"/>
      <c r="Q31" s="238"/>
      <c r="R31" s="16"/>
    </row>
    <row r="32" spans="2:18" ht="30" customHeight="1">
      <c r="B32" s="9"/>
      <c r="C32" s="166">
        <v>6</v>
      </c>
      <c r="D32" s="140"/>
      <c r="E32" s="157"/>
      <c r="F32" s="158"/>
      <c r="G32" s="158"/>
      <c r="H32" s="144"/>
      <c r="I32" s="144"/>
      <c r="J32" s="236"/>
      <c r="K32" s="237"/>
      <c r="L32" s="237"/>
      <c r="M32" s="237"/>
      <c r="N32" s="237"/>
      <c r="O32" s="237"/>
      <c r="P32" s="237"/>
      <c r="Q32" s="238"/>
      <c r="R32" s="16"/>
    </row>
    <row r="33" spans="2:18" ht="30" customHeight="1">
      <c r="B33" s="9"/>
      <c r="C33" s="166">
        <v>7</v>
      </c>
      <c r="D33" s="140"/>
      <c r="E33" s="157"/>
      <c r="F33" s="158"/>
      <c r="G33" s="158"/>
      <c r="H33" s="144"/>
      <c r="I33" s="144"/>
      <c r="J33" s="236"/>
      <c r="K33" s="237"/>
      <c r="L33" s="237"/>
      <c r="M33" s="237"/>
      <c r="N33" s="237"/>
      <c r="O33" s="237"/>
      <c r="P33" s="237"/>
      <c r="Q33" s="238"/>
      <c r="R33" s="16"/>
    </row>
    <row r="34" spans="2:18" ht="30" customHeight="1">
      <c r="B34" s="9"/>
      <c r="C34" s="166">
        <v>8</v>
      </c>
      <c r="D34" s="140"/>
      <c r="E34" s="157"/>
      <c r="F34" s="158"/>
      <c r="G34" s="158"/>
      <c r="H34" s="144"/>
      <c r="I34" s="144"/>
      <c r="J34" s="236"/>
      <c r="K34" s="237"/>
      <c r="L34" s="237"/>
      <c r="M34" s="237"/>
      <c r="N34" s="237"/>
      <c r="O34" s="237"/>
      <c r="P34" s="237"/>
      <c r="Q34" s="238"/>
      <c r="R34" s="16"/>
    </row>
    <row r="35" spans="2:18" ht="30" customHeight="1">
      <c r="B35" s="9"/>
      <c r="C35" s="166">
        <v>9</v>
      </c>
      <c r="D35" s="140"/>
      <c r="E35" s="157"/>
      <c r="F35" s="158"/>
      <c r="G35" s="158"/>
      <c r="H35" s="144"/>
      <c r="I35" s="144"/>
      <c r="J35" s="236"/>
      <c r="K35" s="237"/>
      <c r="L35" s="237"/>
      <c r="M35" s="237"/>
      <c r="N35" s="237"/>
      <c r="O35" s="237"/>
      <c r="P35" s="237"/>
      <c r="Q35" s="238"/>
      <c r="R35" s="16"/>
    </row>
    <row r="36" spans="2:18" ht="30" customHeight="1">
      <c r="B36" s="9"/>
      <c r="C36" s="166">
        <v>10</v>
      </c>
      <c r="D36" s="140"/>
      <c r="E36" s="157"/>
      <c r="F36" s="158"/>
      <c r="G36" s="158"/>
      <c r="H36" s="144"/>
      <c r="I36" s="144"/>
      <c r="J36" s="236"/>
      <c r="K36" s="237"/>
      <c r="L36" s="237"/>
      <c r="M36" s="237"/>
      <c r="N36" s="237"/>
      <c r="O36" s="237"/>
      <c r="P36" s="237"/>
      <c r="Q36" s="238"/>
      <c r="R36" s="16"/>
    </row>
    <row r="37" spans="2:18" ht="30" customHeight="1">
      <c r="B37" s="9"/>
      <c r="C37" s="166">
        <v>11</v>
      </c>
      <c r="D37" s="140"/>
      <c r="E37" s="157"/>
      <c r="F37" s="158"/>
      <c r="G37" s="158"/>
      <c r="H37" s="144"/>
      <c r="I37" s="144"/>
      <c r="J37" s="236"/>
      <c r="K37" s="237"/>
      <c r="L37" s="237"/>
      <c r="M37" s="237"/>
      <c r="N37" s="237"/>
      <c r="O37" s="237"/>
      <c r="P37" s="237"/>
      <c r="Q37" s="238"/>
      <c r="R37" s="16"/>
    </row>
    <row r="38" spans="2:18" ht="30" customHeight="1">
      <c r="B38" s="9"/>
      <c r="C38" s="166">
        <v>12</v>
      </c>
      <c r="D38" s="140"/>
      <c r="E38" s="157"/>
      <c r="F38" s="158"/>
      <c r="G38" s="158"/>
      <c r="H38" s="144"/>
      <c r="I38" s="144"/>
      <c r="J38" s="236"/>
      <c r="K38" s="237"/>
      <c r="L38" s="237"/>
      <c r="M38" s="237"/>
      <c r="N38" s="237"/>
      <c r="O38" s="237"/>
      <c r="P38" s="237"/>
      <c r="Q38" s="238"/>
      <c r="R38" s="16"/>
    </row>
    <row r="39" spans="2:18" ht="19.5" customHeight="1">
      <c r="B39" s="9"/>
      <c r="C39" s="59">
        <f>COUNTA(E27:E38)</f>
        <v>0</v>
      </c>
      <c r="D39" s="60"/>
      <c r="E39" s="138"/>
      <c r="F39" s="138"/>
      <c r="G39" s="138"/>
      <c r="H39" s="138"/>
      <c r="I39" s="138"/>
      <c r="J39" s="239"/>
      <c r="K39" s="240"/>
      <c r="L39" s="240"/>
      <c r="M39" s="240"/>
      <c r="N39" s="240"/>
      <c r="O39" s="240"/>
      <c r="P39" s="240"/>
      <c r="Q39" s="241"/>
      <c r="R39" s="7"/>
    </row>
    <row r="40" spans="2:18" ht="18.75">
      <c r="B40" s="4" t="s">
        <v>24</v>
      </c>
      <c r="C40" s="10"/>
      <c r="D40" s="10"/>
      <c r="E40" s="10"/>
      <c r="F40" s="1"/>
      <c r="G40" s="1"/>
      <c r="H40" s="1"/>
      <c r="I40" s="1"/>
      <c r="J40" s="1"/>
      <c r="K40" s="1"/>
      <c r="L40" s="1"/>
      <c r="M40" s="1"/>
      <c r="N40" s="1"/>
      <c r="O40" s="1"/>
      <c r="P40" s="1"/>
      <c r="Q40" s="1"/>
      <c r="R40" s="7"/>
    </row>
    <row r="41" spans="2:18" ht="24.75" customHeight="1">
      <c r="B41" s="9"/>
      <c r="C41" s="230" t="s">
        <v>25</v>
      </c>
      <c r="D41" s="231"/>
      <c r="E41" s="231"/>
      <c r="F41" s="231"/>
      <c r="G41" s="231"/>
      <c r="H41" s="231"/>
      <c r="I41" s="231"/>
      <c r="J41" s="231"/>
      <c r="K41" s="231"/>
      <c r="L41" s="231"/>
      <c r="M41" s="231"/>
      <c r="N41" s="231"/>
      <c r="O41" s="231"/>
      <c r="P41" s="231"/>
      <c r="Q41" s="242"/>
      <c r="R41" s="35"/>
    </row>
    <row r="42" spans="2:18" ht="29.25" customHeight="1">
      <c r="B42" s="9"/>
      <c r="C42" s="243"/>
      <c r="D42" s="244"/>
      <c r="E42" s="244"/>
      <c r="F42" s="244"/>
      <c r="G42" s="244"/>
      <c r="H42" s="244"/>
      <c r="I42" s="244"/>
      <c r="J42" s="244"/>
      <c r="K42" s="244"/>
      <c r="L42" s="244"/>
      <c r="M42" s="244"/>
      <c r="N42" s="244"/>
      <c r="O42" s="244"/>
      <c r="P42" s="244"/>
      <c r="Q42" s="245"/>
      <c r="R42" s="21"/>
    </row>
    <row r="43" spans="2:18" ht="15">
      <c r="B43" s="9"/>
      <c r="C43" s="246"/>
      <c r="D43" s="247"/>
      <c r="E43" s="247"/>
      <c r="F43" s="247"/>
      <c r="G43" s="247"/>
      <c r="H43" s="247"/>
      <c r="I43" s="247"/>
      <c r="J43" s="247"/>
      <c r="K43" s="247"/>
      <c r="L43" s="247"/>
      <c r="M43" s="247"/>
      <c r="N43" s="247"/>
      <c r="O43" s="247"/>
      <c r="P43" s="247"/>
      <c r="Q43" s="248"/>
      <c r="R43" s="21"/>
    </row>
    <row r="44" spans="2:18" ht="16.5" customHeight="1">
      <c r="B44" s="9"/>
      <c r="C44" s="246"/>
      <c r="D44" s="247"/>
      <c r="E44" s="247"/>
      <c r="F44" s="247"/>
      <c r="G44" s="247"/>
      <c r="H44" s="247"/>
      <c r="I44" s="247"/>
      <c r="J44" s="247"/>
      <c r="K44" s="247"/>
      <c r="L44" s="247"/>
      <c r="M44" s="247"/>
      <c r="N44" s="247"/>
      <c r="O44" s="247"/>
      <c r="P44" s="247"/>
      <c r="Q44" s="248"/>
      <c r="R44" s="21"/>
    </row>
    <row r="45" spans="2:18" ht="15">
      <c r="B45" s="9"/>
      <c r="C45" s="249"/>
      <c r="D45" s="250"/>
      <c r="E45" s="250"/>
      <c r="F45" s="250"/>
      <c r="G45" s="250"/>
      <c r="H45" s="250"/>
      <c r="I45" s="250"/>
      <c r="J45" s="250"/>
      <c r="K45" s="250"/>
      <c r="L45" s="250"/>
      <c r="M45" s="250"/>
      <c r="N45" s="250"/>
      <c r="O45" s="250"/>
      <c r="P45" s="250"/>
      <c r="Q45" s="251"/>
      <c r="R45" s="36"/>
    </row>
    <row r="46" spans="2:18" ht="6.75" customHeight="1">
      <c r="B46" s="9"/>
      <c r="C46" s="37"/>
      <c r="D46" s="37"/>
      <c r="E46" s="37"/>
      <c r="F46" s="37"/>
      <c r="G46" s="37"/>
      <c r="H46" s="37"/>
      <c r="I46" s="37"/>
      <c r="J46" s="37"/>
      <c r="K46" s="37"/>
      <c r="L46" s="37"/>
      <c r="M46" s="37"/>
      <c r="N46" s="37"/>
      <c r="O46" s="37"/>
      <c r="P46" s="37"/>
      <c r="Q46" s="37"/>
      <c r="R46" s="38"/>
    </row>
    <row r="47" spans="2:18" ht="18.75">
      <c r="B47" s="4" t="s">
        <v>26</v>
      </c>
      <c r="C47" s="10"/>
      <c r="D47" s="10"/>
      <c r="E47" s="10"/>
      <c r="F47" s="1"/>
      <c r="G47" s="1"/>
      <c r="H47" s="1"/>
      <c r="I47" s="1"/>
      <c r="J47" s="1"/>
      <c r="K47" s="1"/>
      <c r="L47" s="1"/>
      <c r="M47" s="1"/>
      <c r="N47" s="1"/>
      <c r="O47" s="1"/>
      <c r="P47" s="1"/>
      <c r="Q47" s="1"/>
      <c r="R47" s="7"/>
    </row>
    <row r="48" spans="2:18" ht="15" customHeight="1">
      <c r="B48" s="9"/>
      <c r="C48" s="252" t="s">
        <v>27</v>
      </c>
      <c r="D48" s="253"/>
      <c r="E48" s="253"/>
      <c r="F48" s="254" t="s">
        <v>56</v>
      </c>
      <c r="G48" s="254"/>
      <c r="H48" s="254"/>
      <c r="I48" s="254"/>
      <c r="J48" s="254"/>
      <c r="K48" s="254"/>
      <c r="L48" s="254"/>
      <c r="M48" s="254"/>
      <c r="N48" s="254"/>
      <c r="O48" s="254"/>
      <c r="P48" s="254"/>
      <c r="Q48" s="254"/>
      <c r="R48" s="39"/>
    </row>
    <row r="49" spans="2:18" ht="15" customHeight="1">
      <c r="B49" s="9"/>
      <c r="C49" s="252"/>
      <c r="D49" s="253"/>
      <c r="E49" s="253"/>
      <c r="F49" s="254"/>
      <c r="G49" s="254"/>
      <c r="H49" s="254"/>
      <c r="I49" s="254"/>
      <c r="J49" s="254"/>
      <c r="K49" s="254"/>
      <c r="L49" s="254"/>
      <c r="M49" s="254"/>
      <c r="N49" s="254"/>
      <c r="O49" s="254"/>
      <c r="P49" s="254"/>
      <c r="Q49" s="254"/>
      <c r="R49" s="39"/>
    </row>
    <row r="50" spans="2:18" ht="15" customHeight="1">
      <c r="B50" s="9"/>
      <c r="C50" s="252" t="s">
        <v>28</v>
      </c>
      <c r="D50" s="253"/>
      <c r="E50" s="253"/>
      <c r="F50" s="255" t="s">
        <v>29</v>
      </c>
      <c r="G50" s="255"/>
      <c r="H50" s="255"/>
      <c r="I50" s="255"/>
      <c r="J50" s="255"/>
      <c r="K50" s="255"/>
      <c r="L50" s="255"/>
      <c r="M50" s="255"/>
      <c r="N50" s="255"/>
      <c r="O50" s="255"/>
      <c r="P50" s="255"/>
      <c r="Q50" s="255"/>
      <c r="R50" s="34"/>
    </row>
    <row r="51" spans="2:18" ht="15" customHeight="1">
      <c r="B51" s="9"/>
      <c r="C51" s="252"/>
      <c r="D51" s="253"/>
      <c r="E51" s="253"/>
      <c r="F51" s="255"/>
      <c r="G51" s="255"/>
      <c r="H51" s="255"/>
      <c r="I51" s="255"/>
      <c r="J51" s="255"/>
      <c r="K51" s="255"/>
      <c r="L51" s="255"/>
      <c r="M51" s="255"/>
      <c r="N51" s="255"/>
      <c r="O51" s="255"/>
      <c r="P51" s="255"/>
      <c r="Q51" s="255"/>
      <c r="R51" s="34"/>
    </row>
    <row r="52" spans="2:18" ht="15" customHeight="1">
      <c r="B52" s="9"/>
      <c r="C52" s="252" t="s">
        <v>30</v>
      </c>
      <c r="D52" s="253"/>
      <c r="E52" s="253"/>
      <c r="F52" s="255" t="s">
        <v>81</v>
      </c>
      <c r="G52" s="255"/>
      <c r="H52" s="255"/>
      <c r="I52" s="255"/>
      <c r="J52" s="255"/>
      <c r="K52" s="255"/>
      <c r="L52" s="255"/>
      <c r="M52" s="255"/>
      <c r="N52" s="255"/>
      <c r="O52" s="255"/>
      <c r="P52" s="255"/>
      <c r="Q52" s="255"/>
      <c r="R52" s="34"/>
    </row>
    <row r="53" spans="2:18" ht="15" customHeight="1">
      <c r="B53" s="9"/>
      <c r="C53" s="252"/>
      <c r="D53" s="253"/>
      <c r="E53" s="253"/>
      <c r="F53" s="255"/>
      <c r="G53" s="255"/>
      <c r="H53" s="255"/>
      <c r="I53" s="255"/>
      <c r="J53" s="255"/>
      <c r="K53" s="255"/>
      <c r="L53" s="255"/>
      <c r="M53" s="255"/>
      <c r="N53" s="255"/>
      <c r="O53" s="255"/>
      <c r="P53" s="255"/>
      <c r="Q53" s="255"/>
      <c r="R53" s="34"/>
    </row>
    <row r="54" spans="2:18" ht="15" customHeight="1">
      <c r="B54" s="9"/>
      <c r="C54" s="252" t="s">
        <v>119</v>
      </c>
      <c r="D54" s="253"/>
      <c r="E54" s="253"/>
      <c r="F54" s="263" t="str">
        <f>IF(C8="HN",VLOOKUP(F8,Data!$D$2:$L$14,4,FALSE),IF(C8="HCM",VLOOKUP(F8,Data!$D$2:$L$14,5,FALSE)))</f>
        <v>11/12/2020</v>
      </c>
      <c r="G54" s="264"/>
      <c r="H54" s="264"/>
      <c r="I54" s="264"/>
      <c r="J54" s="264"/>
      <c r="K54" s="264"/>
      <c r="L54" s="264"/>
      <c r="M54" s="264"/>
      <c r="N54" s="264"/>
      <c r="O54" s="264"/>
      <c r="P54" s="264"/>
      <c r="Q54" s="265"/>
      <c r="R54" s="34"/>
    </row>
    <row r="55" spans="2:18" ht="15" customHeight="1">
      <c r="B55" s="9"/>
      <c r="C55" s="252"/>
      <c r="D55" s="253"/>
      <c r="E55" s="253"/>
      <c r="F55" s="266"/>
      <c r="G55" s="267"/>
      <c r="H55" s="267"/>
      <c r="I55" s="267"/>
      <c r="J55" s="267"/>
      <c r="K55" s="267"/>
      <c r="L55" s="267"/>
      <c r="M55" s="267"/>
      <c r="N55" s="267"/>
      <c r="O55" s="267"/>
      <c r="P55" s="267"/>
      <c r="Q55" s="268"/>
      <c r="R55" s="34"/>
    </row>
    <row r="56" spans="2:18" ht="33" customHeight="1">
      <c r="B56" s="9"/>
      <c r="C56" s="201" t="s">
        <v>230</v>
      </c>
      <c r="D56" s="202"/>
      <c r="E56" s="202"/>
      <c r="F56" s="263"/>
      <c r="G56" s="264"/>
      <c r="H56" s="264"/>
      <c r="I56" s="264"/>
      <c r="J56" s="264"/>
      <c r="K56" s="264"/>
      <c r="L56" s="264"/>
      <c r="M56" s="264"/>
      <c r="N56" s="264"/>
      <c r="O56" s="264"/>
      <c r="P56" s="264"/>
      <c r="Q56" s="265"/>
      <c r="R56" s="97"/>
    </row>
    <row r="57" spans="2:18" ht="40.5" customHeight="1">
      <c r="B57" s="9"/>
      <c r="C57" s="203"/>
      <c r="D57" s="204"/>
      <c r="E57" s="204"/>
      <c r="F57" s="266"/>
      <c r="G57" s="267"/>
      <c r="H57" s="267"/>
      <c r="I57" s="267"/>
      <c r="J57" s="267"/>
      <c r="K57" s="267"/>
      <c r="L57" s="267"/>
      <c r="M57" s="267"/>
      <c r="N57" s="267"/>
      <c r="O57" s="267"/>
      <c r="P57" s="267"/>
      <c r="Q57" s="268"/>
      <c r="R57" s="97"/>
    </row>
    <row r="58" spans="2:18" ht="18.75" customHeight="1">
      <c r="B58" s="9"/>
      <c r="C58" s="1"/>
      <c r="D58" s="1"/>
      <c r="E58" s="1"/>
      <c r="F58" s="1"/>
      <c r="G58" s="1"/>
      <c r="H58" s="1"/>
      <c r="I58" s="1"/>
      <c r="J58" s="1"/>
      <c r="K58" s="1"/>
      <c r="L58" s="1"/>
      <c r="M58" s="1"/>
      <c r="N58" s="1"/>
      <c r="O58" s="1"/>
      <c r="P58" s="1"/>
      <c r="Q58" s="1"/>
      <c r="R58" s="7"/>
    </row>
    <row r="59" spans="2:18" ht="18.75">
      <c r="B59" s="4" t="s">
        <v>31</v>
      </c>
      <c r="C59" s="10"/>
      <c r="D59" s="10"/>
      <c r="E59" s="10"/>
      <c r="F59" s="1"/>
      <c r="G59" s="1"/>
      <c r="H59" s="1"/>
      <c r="I59" s="1"/>
      <c r="J59" s="1"/>
      <c r="K59" s="1"/>
      <c r="L59" s="1"/>
      <c r="M59" s="1"/>
      <c r="N59" s="1"/>
      <c r="O59" s="1"/>
      <c r="P59" s="1"/>
      <c r="Q59" s="1"/>
      <c r="R59" s="7"/>
    </row>
    <row r="60" spans="2:18" ht="22.5" customHeight="1">
      <c r="B60" s="11"/>
      <c r="C60" s="256" t="str">
        <f>VLOOKUP(C8,Data!$B$24:$C$27,2,FALSE)</f>
        <v>Địa điểm tổ chức Hội thảo sẽ được thông báo trước ngày hội thảo</v>
      </c>
      <c r="D60" s="256"/>
      <c r="E60" s="256"/>
      <c r="F60" s="256"/>
      <c r="G60" s="256"/>
      <c r="H60" s="256"/>
      <c r="I60" s="256"/>
      <c r="J60" s="256"/>
      <c r="K60" s="256"/>
      <c r="L60" s="256"/>
      <c r="M60" s="256"/>
      <c r="N60" s="1"/>
      <c r="O60" s="1"/>
      <c r="P60" s="1"/>
      <c r="Q60" s="1"/>
      <c r="R60" s="7"/>
    </row>
    <row r="61" spans="2:18" ht="21.75" customHeight="1">
      <c r="B61" s="11"/>
      <c r="C61" s="13" t="s">
        <v>188</v>
      </c>
      <c r="D61" s="13"/>
      <c r="E61" s="13"/>
      <c r="F61" s="13"/>
      <c r="G61" s="13"/>
      <c r="H61" s="13"/>
      <c r="I61" s="13"/>
      <c r="J61" s="13"/>
      <c r="K61" s="13"/>
      <c r="L61" s="13"/>
      <c r="M61" s="13"/>
      <c r="N61" s="1"/>
      <c r="O61" s="1"/>
      <c r="P61" s="1"/>
      <c r="Q61" s="1"/>
      <c r="R61" s="7"/>
    </row>
    <row r="62" spans="2:18" ht="24" customHeight="1">
      <c r="B62" s="9"/>
      <c r="C62" s="257" t="s">
        <v>64</v>
      </c>
      <c r="D62" s="258"/>
      <c r="E62" s="258"/>
      <c r="F62" s="258"/>
      <c r="G62" s="258"/>
      <c r="H62" s="258"/>
      <c r="I62" s="258"/>
      <c r="J62" s="258"/>
      <c r="K62" s="258"/>
      <c r="L62" s="258"/>
      <c r="M62" s="258"/>
      <c r="N62" s="258"/>
      <c r="O62" s="258"/>
      <c r="P62" s="258"/>
      <c r="Q62" s="259"/>
      <c r="R62" s="7"/>
    </row>
    <row r="63" spans="1:18" s="42" customFormat="1" ht="171" customHeight="1">
      <c r="A63" s="6"/>
      <c r="B63" s="40"/>
      <c r="C63" s="260" t="s">
        <v>189</v>
      </c>
      <c r="D63" s="261"/>
      <c r="E63" s="261"/>
      <c r="F63" s="261"/>
      <c r="G63" s="261"/>
      <c r="H63" s="261"/>
      <c r="I63" s="261"/>
      <c r="J63" s="261"/>
      <c r="K63" s="261"/>
      <c r="L63" s="261"/>
      <c r="M63" s="261"/>
      <c r="N63" s="261"/>
      <c r="O63" s="261"/>
      <c r="P63" s="261"/>
      <c r="Q63" s="262"/>
      <c r="R63" s="41"/>
    </row>
    <row r="64" spans="2:18" ht="15">
      <c r="B64" s="43"/>
      <c r="C64" s="44"/>
      <c r="D64" s="44"/>
      <c r="E64" s="44"/>
      <c r="F64" s="44"/>
      <c r="G64" s="44"/>
      <c r="H64" s="44"/>
      <c r="I64" s="44"/>
      <c r="J64" s="44"/>
      <c r="K64" s="44"/>
      <c r="L64" s="44"/>
      <c r="M64" s="44"/>
      <c r="N64" s="44"/>
      <c r="O64" s="44"/>
      <c r="P64" s="44"/>
      <c r="Q64" s="44"/>
      <c r="R64" s="45"/>
    </row>
  </sheetData>
  <sheetProtection/>
  <mergeCells count="54">
    <mergeCell ref="C60:M60"/>
    <mergeCell ref="C62:Q62"/>
    <mergeCell ref="C63:Q63"/>
    <mergeCell ref="C52:E53"/>
    <mergeCell ref="F52:Q53"/>
    <mergeCell ref="C54:E55"/>
    <mergeCell ref="F54:Q55"/>
    <mergeCell ref="C56:E57"/>
    <mergeCell ref="F56:Q57"/>
    <mergeCell ref="J27:Q39"/>
    <mergeCell ref="C41:Q41"/>
    <mergeCell ref="C42:Q45"/>
    <mergeCell ref="C48:E49"/>
    <mergeCell ref="F48:Q49"/>
    <mergeCell ref="C50:E51"/>
    <mergeCell ref="F50:Q51"/>
    <mergeCell ref="C21:Q21"/>
    <mergeCell ref="C25:C26"/>
    <mergeCell ref="D25:D26"/>
    <mergeCell ref="E25:E26"/>
    <mergeCell ref="F25:F26"/>
    <mergeCell ref="G25:G26"/>
    <mergeCell ref="H25:I25"/>
    <mergeCell ref="J25:Q26"/>
    <mergeCell ref="C17:E18"/>
    <mergeCell ref="F17:H17"/>
    <mergeCell ref="J17:Q17"/>
    <mergeCell ref="F18:H18"/>
    <mergeCell ref="J18:Q18"/>
    <mergeCell ref="C19:E20"/>
    <mergeCell ref="F19:H19"/>
    <mergeCell ref="J19:Q19"/>
    <mergeCell ref="F20:H20"/>
    <mergeCell ref="J20:Q20"/>
    <mergeCell ref="C13:E14"/>
    <mergeCell ref="F14:Q14"/>
    <mergeCell ref="C15:E16"/>
    <mergeCell ref="F15:H15"/>
    <mergeCell ref="I15:I16"/>
    <mergeCell ref="J15:Q16"/>
    <mergeCell ref="F16:H16"/>
    <mergeCell ref="F13:Q13"/>
    <mergeCell ref="C7:E7"/>
    <mergeCell ref="F7:J7"/>
    <mergeCell ref="K7:Q7"/>
    <mergeCell ref="C8:E9"/>
    <mergeCell ref="F8:J9"/>
    <mergeCell ref="K8:Q9"/>
    <mergeCell ref="B2:R2"/>
    <mergeCell ref="B3:R3"/>
    <mergeCell ref="B4:R4"/>
    <mergeCell ref="C6:E6"/>
    <mergeCell ref="F6:J6"/>
    <mergeCell ref="K6:Q6"/>
  </mergeCells>
  <dataValidations count="3">
    <dataValidation type="list" allowBlank="1" showInputMessage="1" showErrorMessage="1" sqref="D27:D38">
      <formula1>$AB$2:$AB$3</formula1>
    </dataValidation>
    <dataValidation type="list" allowBlank="1" showErrorMessage="1" prompt="Please select the workshop to attend from the list/ 参加する講座名をリストから選択ください" sqref="F8:J9">
      <formula1>INDIRECT("Data!$d3:$d14")</formula1>
    </dataValidation>
    <dataValidation type="list" allowBlank="1" showErrorMessage="1" promptTitle="Place of workshop/開催地" sqref="C8:E9">
      <formula1>"HN, HCM"</formula1>
    </dataValidation>
  </dataValidations>
  <printOptions horizontalCentered="1" verticalCentered="1"/>
  <pageMargins left="0" right="0" top="0" bottom="0" header="0.5" footer="0.5"/>
  <pageSetup fitToHeight="1" fitToWidth="1" horizontalDpi="600" verticalDpi="600" orientation="portrait" paperSize="9" scale="45" r:id="rId3"/>
  <drawing r:id="rId2"/>
  <legacyDrawing r:id="rId1"/>
</worksheet>
</file>

<file path=xl/worksheets/sheet10.xml><?xml version="1.0" encoding="utf-8"?>
<worksheet xmlns="http://schemas.openxmlformats.org/spreadsheetml/2006/main" xmlns:r="http://schemas.openxmlformats.org/officeDocument/2006/relationships">
  <dimension ref="A1:V16"/>
  <sheetViews>
    <sheetView zoomScalePageLayoutView="0" workbookViewId="0" topLeftCell="A1">
      <selection activeCell="F19" sqref="F19"/>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6"/>
      <c r="B1" s="107"/>
      <c r="C1" s="106"/>
      <c r="D1" s="108"/>
      <c r="E1" s="108"/>
      <c r="F1" s="109" t="str">
        <f>"LIST OF PARTICIPANTS "&amp;'Registration form (HCM)'!F8&amp;'Registration form (HCM)'!K8</f>
        <v>LIST OF PARTICIPANTS Kaizen - Cải tiến công việc/  仕事の効果効率向上10&amp;11/12/2020</v>
      </c>
      <c r="G1" s="109"/>
      <c r="H1" s="109"/>
      <c r="I1" s="110"/>
      <c r="J1" s="110"/>
      <c r="K1" s="108"/>
      <c r="L1" s="108"/>
      <c r="M1" s="108"/>
      <c r="N1" s="108"/>
      <c r="O1" s="108"/>
      <c r="P1" s="108"/>
      <c r="Q1" s="108"/>
      <c r="R1" s="108"/>
      <c r="S1" s="108"/>
      <c r="T1" s="108"/>
      <c r="U1" s="108"/>
      <c r="V1" s="108"/>
    </row>
    <row r="2" spans="1:22" ht="15.75">
      <c r="A2" s="111"/>
      <c r="B2" s="294" t="s">
        <v>126</v>
      </c>
      <c r="C2" s="294" t="s">
        <v>127</v>
      </c>
      <c r="D2" s="294" t="s">
        <v>128</v>
      </c>
      <c r="E2" s="294" t="s">
        <v>129</v>
      </c>
      <c r="F2" s="297" t="s">
        <v>169</v>
      </c>
      <c r="G2" s="294" t="s">
        <v>130</v>
      </c>
      <c r="H2" s="294" t="s">
        <v>131</v>
      </c>
      <c r="I2" s="297" t="s">
        <v>132</v>
      </c>
      <c r="J2" s="297"/>
      <c r="K2" s="297"/>
      <c r="L2" s="297"/>
      <c r="M2" s="297"/>
      <c r="N2" s="297"/>
      <c r="O2" s="297" t="s">
        <v>133</v>
      </c>
      <c r="P2" s="297"/>
      <c r="Q2" s="297"/>
      <c r="R2" s="301" t="s">
        <v>134</v>
      </c>
      <c r="S2" s="302"/>
      <c r="T2" s="303"/>
      <c r="U2" s="294" t="s">
        <v>180</v>
      </c>
      <c r="V2" s="294" t="s">
        <v>181</v>
      </c>
    </row>
    <row r="3" spans="1:22" ht="15.75">
      <c r="A3" s="111"/>
      <c r="B3" s="295"/>
      <c r="C3" s="295"/>
      <c r="D3" s="295"/>
      <c r="E3" s="295"/>
      <c r="F3" s="297"/>
      <c r="G3" s="296"/>
      <c r="H3" s="295"/>
      <c r="I3" s="294" t="s">
        <v>135</v>
      </c>
      <c r="J3" s="294" t="s">
        <v>136</v>
      </c>
      <c r="K3" s="294" t="s">
        <v>137</v>
      </c>
      <c r="L3" s="294" t="s">
        <v>158</v>
      </c>
      <c r="M3" s="294" t="s">
        <v>138</v>
      </c>
      <c r="N3" s="294" t="s">
        <v>139</v>
      </c>
      <c r="O3" s="294" t="s">
        <v>140</v>
      </c>
      <c r="P3" s="294" t="s">
        <v>139</v>
      </c>
      <c r="Q3" s="294" t="s">
        <v>141</v>
      </c>
      <c r="R3" s="294" t="s">
        <v>140</v>
      </c>
      <c r="S3" s="294" t="s">
        <v>139</v>
      </c>
      <c r="T3" s="294" t="s">
        <v>141</v>
      </c>
      <c r="U3" s="295"/>
      <c r="V3" s="295"/>
    </row>
    <row r="4" spans="1:22" ht="15.75">
      <c r="A4" s="106"/>
      <c r="B4" s="296"/>
      <c r="C4" s="296"/>
      <c r="D4" s="296"/>
      <c r="E4" s="296"/>
      <c r="F4" s="167">
        <f>SUM(F5:F56)</f>
        <v>0</v>
      </c>
      <c r="G4" s="167">
        <f>SUM(G5:G59)</f>
        <v>0</v>
      </c>
      <c r="H4" s="296"/>
      <c r="I4" s="296"/>
      <c r="J4" s="296"/>
      <c r="K4" s="296"/>
      <c r="L4" s="296"/>
      <c r="M4" s="296"/>
      <c r="N4" s="296"/>
      <c r="O4" s="296"/>
      <c r="P4" s="296"/>
      <c r="Q4" s="296"/>
      <c r="R4" s="296"/>
      <c r="S4" s="296"/>
      <c r="T4" s="296"/>
      <c r="U4" s="296"/>
      <c r="V4" s="296"/>
    </row>
    <row r="5" spans="1:22" s="114" customFormat="1" ht="15.75" customHeight="1">
      <c r="A5" s="113">
        <v>1</v>
      </c>
      <c r="B5" s="148">
        <f>'Registration form (HCM)'!F14</f>
        <v>0</v>
      </c>
      <c r="C5" s="151"/>
      <c r="D5" s="137">
        <f>'Registration form (HCM)'!F16</f>
        <v>0</v>
      </c>
      <c r="E5" s="160">
        <f>'Registration form (HCM)'!J15</f>
        <v>0</v>
      </c>
      <c r="F5" s="137">
        <f>'Payment Request（HCM)'!F18</f>
        <v>0</v>
      </c>
      <c r="G5" s="137">
        <f>F5-ROUNDDOWN(F5/3,0)</f>
        <v>0</v>
      </c>
      <c r="H5" s="298"/>
      <c r="I5" s="161">
        <f>'Registration form (HCM)'!D27</f>
        <v>0</v>
      </c>
      <c r="J5" s="135">
        <f>'Registration form (HCM)'!E27</f>
        <v>0</v>
      </c>
      <c r="K5" s="135">
        <f>'Registration form (HCM)'!F27</f>
        <v>0</v>
      </c>
      <c r="L5" s="135">
        <f>'Registration form (HCM)'!G27</f>
        <v>0</v>
      </c>
      <c r="M5" s="135">
        <f>'Registration form (HCM)'!H27</f>
        <v>0</v>
      </c>
      <c r="N5" s="127">
        <f>'Registration form (HCM)'!I27</f>
        <v>0</v>
      </c>
      <c r="O5" s="125"/>
      <c r="P5" s="125"/>
      <c r="Q5" s="125"/>
      <c r="R5" s="125">
        <f>'Registration form (HCM)'!F18</f>
        <v>0</v>
      </c>
      <c r="S5" s="127" t="str">
        <f>'Registration form (HCM)'!J17</f>
        <v>                                                                                                                                                                                                                                                                                                                                                                                           </v>
      </c>
      <c r="T5" s="127">
        <f>'Registration form (HCM)'!J18</f>
        <v>0</v>
      </c>
      <c r="U5" s="126">
        <f>'Registration form (HCM)'!C42</f>
        <v>0</v>
      </c>
      <c r="V5" s="125">
        <f>'Registration form (HCM)'!F56</f>
        <v>0</v>
      </c>
    </row>
    <row r="6" spans="1:22" s="114" customFormat="1" ht="15.75" customHeight="1">
      <c r="A6" s="115">
        <v>2</v>
      </c>
      <c r="B6" s="149"/>
      <c r="C6" s="152"/>
      <c r="D6" s="152"/>
      <c r="E6" s="154"/>
      <c r="F6" s="152"/>
      <c r="G6" s="152"/>
      <c r="H6" s="299"/>
      <c r="I6" s="161">
        <f>'Registration form (HCM)'!D28</f>
        <v>0</v>
      </c>
      <c r="J6" s="135">
        <f>'Registration form (HCM)'!E28</f>
        <v>0</v>
      </c>
      <c r="K6" s="135">
        <f>'Registration form (HCM)'!F28</f>
        <v>0</v>
      </c>
      <c r="L6" s="135">
        <f>'Registration form (HCM)'!G28</f>
        <v>0</v>
      </c>
      <c r="M6" s="135">
        <f>'Registration form (HCM)'!H28</f>
        <v>0</v>
      </c>
      <c r="N6" s="127">
        <f>'Registration form (HCM)'!I28</f>
        <v>0</v>
      </c>
      <c r="O6" s="128"/>
      <c r="P6" s="128"/>
      <c r="Q6" s="128"/>
      <c r="R6" s="128"/>
      <c r="S6" s="128"/>
      <c r="T6" s="128"/>
      <c r="U6" s="128"/>
      <c r="V6" s="128"/>
    </row>
    <row r="7" spans="1:22" s="114" customFormat="1" ht="15.75" customHeight="1">
      <c r="A7" s="115">
        <v>3</v>
      </c>
      <c r="B7" s="149"/>
      <c r="C7" s="152"/>
      <c r="D7" s="152"/>
      <c r="E7" s="154"/>
      <c r="F7" s="152"/>
      <c r="G7" s="152"/>
      <c r="H7" s="299"/>
      <c r="I7" s="161">
        <f>'Registration form (HCM)'!D29</f>
        <v>0</v>
      </c>
      <c r="J7" s="135">
        <f>'Registration form (HCM)'!E29</f>
        <v>0</v>
      </c>
      <c r="K7" s="135">
        <f>'Registration form (HCM)'!F29</f>
        <v>0</v>
      </c>
      <c r="L7" s="135">
        <f>'Registration form (HCM)'!G29</f>
        <v>0</v>
      </c>
      <c r="M7" s="135">
        <f>'Registration form (HCM)'!H29</f>
        <v>0</v>
      </c>
      <c r="N7" s="127">
        <f>'Registration form (HCM)'!I29</f>
        <v>0</v>
      </c>
      <c r="O7" s="128"/>
      <c r="P7" s="128"/>
      <c r="Q7" s="128"/>
      <c r="R7" s="128"/>
      <c r="S7" s="128"/>
      <c r="T7" s="129"/>
      <c r="U7" s="129"/>
      <c r="V7" s="128"/>
    </row>
    <row r="8" spans="1:22" s="114" customFormat="1" ht="15.75" customHeight="1">
      <c r="A8" s="115">
        <v>4</v>
      </c>
      <c r="B8" s="149"/>
      <c r="C8" s="152"/>
      <c r="D8" s="152"/>
      <c r="E8" s="154"/>
      <c r="F8" s="152"/>
      <c r="G8" s="152"/>
      <c r="H8" s="299"/>
      <c r="I8" s="161">
        <f>'Registration form (HCM)'!D30</f>
        <v>0</v>
      </c>
      <c r="J8" s="135">
        <f>'Registration form (HCM)'!E30</f>
        <v>0</v>
      </c>
      <c r="K8" s="135">
        <f>'Registration form (HCM)'!F30</f>
        <v>0</v>
      </c>
      <c r="L8" s="135">
        <f>'Registration form (HCM)'!G30</f>
        <v>0</v>
      </c>
      <c r="M8" s="135">
        <f>'Registration form (HCM)'!H30</f>
        <v>0</v>
      </c>
      <c r="N8" s="127">
        <f>'Registration form (HCM)'!I30</f>
        <v>0</v>
      </c>
      <c r="O8" s="128"/>
      <c r="P8" s="130"/>
      <c r="Q8" s="128"/>
      <c r="R8" s="128"/>
      <c r="S8" s="130"/>
      <c r="T8" s="128"/>
      <c r="U8" s="128"/>
      <c r="V8" s="128"/>
    </row>
    <row r="9" spans="1:22" s="114" customFormat="1" ht="15.75" customHeight="1">
      <c r="A9" s="115">
        <v>5</v>
      </c>
      <c r="B9" s="149"/>
      <c r="C9" s="152"/>
      <c r="D9" s="152"/>
      <c r="E9" s="154"/>
      <c r="F9" s="152"/>
      <c r="G9" s="152"/>
      <c r="H9" s="299"/>
      <c r="I9" s="161">
        <f>'Registration form (HCM)'!D31</f>
        <v>0</v>
      </c>
      <c r="J9" s="135">
        <f>'Registration form (HCM)'!E31</f>
        <v>0</v>
      </c>
      <c r="K9" s="135">
        <f>'Registration form (HCM)'!F31</f>
        <v>0</v>
      </c>
      <c r="L9" s="135">
        <f>'Registration form (HCM)'!G31</f>
        <v>0</v>
      </c>
      <c r="M9" s="135">
        <f>'Registration form (HCM)'!H31</f>
        <v>0</v>
      </c>
      <c r="N9" s="127">
        <f>'Registration form (HCM)'!I31</f>
        <v>0</v>
      </c>
      <c r="O9" s="131"/>
      <c r="P9" s="132"/>
      <c r="Q9" s="133"/>
      <c r="R9" s="131"/>
      <c r="S9" s="132"/>
      <c r="T9" s="133"/>
      <c r="U9" s="133"/>
      <c r="V9" s="131"/>
    </row>
    <row r="10" spans="1:22" s="114" customFormat="1" ht="15.75" customHeight="1">
      <c r="A10" s="115">
        <v>6</v>
      </c>
      <c r="B10" s="149"/>
      <c r="C10" s="152"/>
      <c r="D10" s="152"/>
      <c r="E10" s="154"/>
      <c r="F10" s="152"/>
      <c r="G10" s="152"/>
      <c r="H10" s="299"/>
      <c r="I10" s="161">
        <f>'Registration form (HCM)'!D32</f>
        <v>0</v>
      </c>
      <c r="J10" s="135">
        <f>'Registration form (HCM)'!E32</f>
        <v>0</v>
      </c>
      <c r="K10" s="135">
        <f>'Registration form (HCM)'!F32</f>
        <v>0</v>
      </c>
      <c r="L10" s="135">
        <f>'Registration form (HCM)'!G32</f>
        <v>0</v>
      </c>
      <c r="M10" s="135">
        <f>'Registration form (HCM)'!H32</f>
        <v>0</v>
      </c>
      <c r="N10" s="127">
        <f>'Registration form (HCM)'!I32</f>
        <v>0</v>
      </c>
      <c r="O10" s="131"/>
      <c r="P10" s="132"/>
      <c r="Q10" s="133"/>
      <c r="R10" s="131"/>
      <c r="S10" s="132"/>
      <c r="T10" s="131"/>
      <c r="U10" s="131"/>
      <c r="V10" s="134"/>
    </row>
    <row r="11" spans="1:22" s="114" customFormat="1" ht="15.75" customHeight="1">
      <c r="A11" s="115">
        <v>7</v>
      </c>
      <c r="B11" s="149"/>
      <c r="C11" s="152"/>
      <c r="D11" s="152"/>
      <c r="E11" s="154"/>
      <c r="F11" s="152"/>
      <c r="G11" s="152"/>
      <c r="H11" s="299"/>
      <c r="I11" s="161">
        <f>'Registration form (HCM)'!D33</f>
        <v>0</v>
      </c>
      <c r="J11" s="135">
        <f>'Registration form (HCM)'!E33</f>
        <v>0</v>
      </c>
      <c r="K11" s="135">
        <f>'Registration form (HCM)'!F33</f>
        <v>0</v>
      </c>
      <c r="L11" s="135">
        <f>'Registration form (HCM)'!G33</f>
        <v>0</v>
      </c>
      <c r="M11" s="135">
        <f>'Registration form (HCM)'!H33</f>
        <v>0</v>
      </c>
      <c r="N11" s="127">
        <f>'Registration form (HCM)'!I33</f>
        <v>0</v>
      </c>
      <c r="O11" s="131"/>
      <c r="P11" s="132"/>
      <c r="Q11" s="133"/>
      <c r="R11" s="131"/>
      <c r="S11" s="132"/>
      <c r="T11" s="131"/>
      <c r="U11" s="131"/>
      <c r="V11" s="134"/>
    </row>
    <row r="12" spans="1:22" s="114" customFormat="1" ht="15.75" customHeight="1">
      <c r="A12" s="115">
        <v>8</v>
      </c>
      <c r="B12" s="149"/>
      <c r="C12" s="152"/>
      <c r="D12" s="152"/>
      <c r="E12" s="154"/>
      <c r="F12" s="152"/>
      <c r="G12" s="152"/>
      <c r="H12" s="299"/>
      <c r="I12" s="161">
        <f>'Registration form (HCM)'!D34</f>
        <v>0</v>
      </c>
      <c r="J12" s="135">
        <f>'Registration form (HCM)'!E34</f>
        <v>0</v>
      </c>
      <c r="K12" s="135">
        <f>'Registration form (HCM)'!F34</f>
        <v>0</v>
      </c>
      <c r="L12" s="135">
        <f>'Registration form (HCM)'!G34</f>
        <v>0</v>
      </c>
      <c r="M12" s="135">
        <f>'Registration form (HCM)'!H34</f>
        <v>0</v>
      </c>
      <c r="N12" s="127">
        <f>'Registration form (HCM)'!I34</f>
        <v>0</v>
      </c>
      <c r="O12" s="131"/>
      <c r="P12" s="132"/>
      <c r="Q12" s="133"/>
      <c r="R12" s="131"/>
      <c r="S12" s="132"/>
      <c r="T12" s="131"/>
      <c r="U12" s="131"/>
      <c r="V12" s="131"/>
    </row>
    <row r="13" spans="1:22" s="114" customFormat="1" ht="15.75" customHeight="1">
      <c r="A13" s="115">
        <v>9</v>
      </c>
      <c r="B13" s="149"/>
      <c r="C13" s="152"/>
      <c r="D13" s="152"/>
      <c r="E13" s="154"/>
      <c r="F13" s="152"/>
      <c r="G13" s="152"/>
      <c r="H13" s="299"/>
      <c r="I13" s="161">
        <f>'Registration form (HCM)'!D35</f>
        <v>0</v>
      </c>
      <c r="J13" s="135">
        <f>'Registration form (HCM)'!E35</f>
        <v>0</v>
      </c>
      <c r="K13" s="135">
        <f>'Registration form (HCM)'!F35</f>
        <v>0</v>
      </c>
      <c r="L13" s="135">
        <f>'Registration form (HCM)'!G35</f>
        <v>0</v>
      </c>
      <c r="M13" s="135">
        <f>'Registration form (HCM)'!H35</f>
        <v>0</v>
      </c>
      <c r="N13" s="127">
        <f>'Registration form (HCM)'!I35</f>
        <v>0</v>
      </c>
      <c r="O13" s="131"/>
      <c r="P13" s="132"/>
      <c r="Q13" s="133"/>
      <c r="R13" s="131"/>
      <c r="S13" s="132"/>
      <c r="T13" s="131"/>
      <c r="U13" s="131"/>
      <c r="V13" s="131"/>
    </row>
    <row r="14" spans="1:22" s="114" customFormat="1" ht="15.75" customHeight="1">
      <c r="A14" s="115">
        <v>10</v>
      </c>
      <c r="B14" s="149"/>
      <c r="C14" s="152"/>
      <c r="D14" s="152"/>
      <c r="E14" s="154"/>
      <c r="F14" s="152"/>
      <c r="G14" s="152"/>
      <c r="H14" s="299"/>
      <c r="I14" s="161">
        <f>'Registration form (HCM)'!D36</f>
        <v>0</v>
      </c>
      <c r="J14" s="135">
        <f>'Registration form (HCM)'!E36</f>
        <v>0</v>
      </c>
      <c r="K14" s="135">
        <f>'Registration form (HCM)'!F36</f>
        <v>0</v>
      </c>
      <c r="L14" s="135">
        <f>'Registration form (HCM)'!G36</f>
        <v>0</v>
      </c>
      <c r="M14" s="135">
        <f>'Registration form (HCM)'!H36</f>
        <v>0</v>
      </c>
      <c r="N14" s="127">
        <f>'Registration form (HCM)'!I36</f>
        <v>0</v>
      </c>
      <c r="O14" s="131"/>
      <c r="P14" s="132"/>
      <c r="Q14" s="133"/>
      <c r="R14" s="131"/>
      <c r="S14" s="132"/>
      <c r="T14" s="131"/>
      <c r="U14" s="131"/>
      <c r="V14" s="131"/>
    </row>
    <row r="15" spans="1:22" s="114" customFormat="1" ht="15.75" customHeight="1">
      <c r="A15" s="115">
        <v>11</v>
      </c>
      <c r="B15" s="149"/>
      <c r="C15" s="152"/>
      <c r="D15" s="152"/>
      <c r="E15" s="154"/>
      <c r="F15" s="152"/>
      <c r="G15" s="152"/>
      <c r="H15" s="299"/>
      <c r="I15" s="161">
        <f>'Registration form (HCM)'!D37</f>
        <v>0</v>
      </c>
      <c r="J15" s="135">
        <f>'Registration form (HCM)'!E37</f>
        <v>0</v>
      </c>
      <c r="K15" s="135">
        <f>'Registration form (HCM)'!F37</f>
        <v>0</v>
      </c>
      <c r="L15" s="135">
        <f>'Registration form (HCM)'!G37</f>
        <v>0</v>
      </c>
      <c r="M15" s="135">
        <f>'Registration form (HCM)'!H37</f>
        <v>0</v>
      </c>
      <c r="N15" s="127">
        <f>'Registration form (HCM)'!I37</f>
        <v>0</v>
      </c>
      <c r="O15" s="131"/>
      <c r="P15" s="132"/>
      <c r="Q15" s="133"/>
      <c r="R15" s="131"/>
      <c r="S15" s="132"/>
      <c r="T15" s="131"/>
      <c r="U15" s="131"/>
      <c r="V15" s="131"/>
    </row>
    <row r="16" spans="1:22" s="114" customFormat="1" ht="15.75" customHeight="1">
      <c r="A16" s="115">
        <v>12</v>
      </c>
      <c r="B16" s="150"/>
      <c r="C16" s="153"/>
      <c r="D16" s="153"/>
      <c r="E16" s="155"/>
      <c r="F16" s="153"/>
      <c r="G16" s="153"/>
      <c r="H16" s="300"/>
      <c r="I16" s="161">
        <f>'Registration form (HCM)'!D38</f>
        <v>0</v>
      </c>
      <c r="J16" s="135">
        <f>'Registration form (HCM)'!E38</f>
        <v>0</v>
      </c>
      <c r="K16" s="135">
        <f>'Registration form (HCM)'!F38</f>
        <v>0</v>
      </c>
      <c r="L16" s="135">
        <f>'Registration form (HCM)'!G38</f>
        <v>0</v>
      </c>
      <c r="M16" s="135">
        <f>'Registration form (HCM)'!H38</f>
        <v>0</v>
      </c>
      <c r="N16" s="127">
        <f>'Registration form (HCM)'!I38</f>
        <v>0</v>
      </c>
      <c r="O16" s="131"/>
      <c r="P16" s="132"/>
      <c r="Q16" s="133"/>
      <c r="R16" s="131"/>
      <c r="S16" s="132"/>
      <c r="T16" s="131"/>
      <c r="U16" s="131"/>
      <c r="V16" s="131"/>
    </row>
  </sheetData>
  <sheetProtection/>
  <mergeCells count="25">
    <mergeCell ref="P3:P4"/>
    <mergeCell ref="Q3:Q4"/>
    <mergeCell ref="O2:Q2"/>
    <mergeCell ref="H2:H4"/>
    <mergeCell ref="I2:N2"/>
    <mergeCell ref="H5:H16"/>
    <mergeCell ref="M3:M4"/>
    <mergeCell ref="N3:N4"/>
    <mergeCell ref="O3:O4"/>
    <mergeCell ref="R2:T2"/>
    <mergeCell ref="U2:U4"/>
    <mergeCell ref="V2:V4"/>
    <mergeCell ref="I3:I4"/>
    <mergeCell ref="J3:J4"/>
    <mergeCell ref="K3:K4"/>
    <mergeCell ref="L3:L4"/>
    <mergeCell ref="S3:S4"/>
    <mergeCell ref="T3:T4"/>
    <mergeCell ref="R3:R4"/>
    <mergeCell ref="B2:B4"/>
    <mergeCell ref="C2:C4"/>
    <mergeCell ref="D2:D4"/>
    <mergeCell ref="E2:E4"/>
    <mergeCell ref="F2:F3"/>
    <mergeCell ref="G2:G3"/>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AB39"/>
  <sheetViews>
    <sheetView zoomScale="70" zoomScaleNormal="70" zoomScalePageLayoutView="0" workbookViewId="0" topLeftCell="D1">
      <selection activeCell="D20" sqref="D20"/>
    </sheetView>
  </sheetViews>
  <sheetFormatPr defaultColWidth="9.140625" defaultRowHeight="12.75"/>
  <cols>
    <col min="1" max="1" width="3.8515625" style="0" customWidth="1"/>
    <col min="2" max="2" width="12.00390625" style="0" bestFit="1" customWidth="1"/>
    <col min="3" max="3" width="114.421875" style="0" customWidth="1"/>
    <col min="4" max="4" width="96.140625" style="0" customWidth="1"/>
    <col min="5" max="5" width="25.8515625" style="0" customWidth="1"/>
    <col min="6" max="6" width="29.140625" style="0" customWidth="1"/>
    <col min="7" max="7" width="22.28125" style="0" customWidth="1"/>
    <col min="8" max="8" width="21.8515625" style="0" bestFit="1" customWidth="1"/>
    <col min="9" max="9" width="26.421875" style="85" bestFit="1" customWidth="1"/>
    <col min="10" max="10" width="26.8515625" style="85" bestFit="1" customWidth="1"/>
    <col min="11" max="11" width="22.7109375" style="85" bestFit="1" customWidth="1"/>
    <col min="12" max="12" width="22.00390625" style="85" bestFit="1" customWidth="1"/>
  </cols>
  <sheetData>
    <row r="1" spans="3:12" ht="12.75">
      <c r="C1">
        <v>1</v>
      </c>
      <c r="D1">
        <v>2</v>
      </c>
      <c r="E1">
        <v>3</v>
      </c>
      <c r="F1">
        <v>4</v>
      </c>
      <c r="G1">
        <v>5</v>
      </c>
      <c r="H1">
        <v>6</v>
      </c>
      <c r="I1" s="85">
        <v>7</v>
      </c>
      <c r="J1" s="85">
        <v>8</v>
      </c>
      <c r="K1" s="85">
        <v>9</v>
      </c>
      <c r="L1" s="85">
        <v>10</v>
      </c>
    </row>
    <row r="2" spans="1:28" ht="15">
      <c r="A2" s="3"/>
      <c r="B2" s="46"/>
      <c r="C2" s="88" t="s">
        <v>32</v>
      </c>
      <c r="D2" s="88"/>
      <c r="E2" s="88" t="s">
        <v>4</v>
      </c>
      <c r="F2" s="88" t="s">
        <v>33</v>
      </c>
      <c r="G2" s="50" t="s">
        <v>34</v>
      </c>
      <c r="H2" s="50" t="s">
        <v>35</v>
      </c>
      <c r="I2" s="89"/>
      <c r="J2" s="89"/>
      <c r="K2" s="90"/>
      <c r="L2" s="90"/>
      <c r="Q2" s="3"/>
      <c r="S2" s="3"/>
      <c r="U2" s="3"/>
      <c r="V2" s="3"/>
      <c r="W2" s="3"/>
      <c r="X2" s="3"/>
      <c r="Y2" s="3"/>
      <c r="Z2" s="3"/>
      <c r="AA2" s="3"/>
      <c r="AB2" s="3"/>
    </row>
    <row r="3" spans="1:28" ht="34.5">
      <c r="A3" s="3"/>
      <c r="B3" s="46"/>
      <c r="C3" s="98" t="s">
        <v>85</v>
      </c>
      <c r="D3" s="91" t="s">
        <v>92</v>
      </c>
      <c r="E3" s="122" t="s">
        <v>87</v>
      </c>
      <c r="F3" s="122" t="s">
        <v>94</v>
      </c>
      <c r="G3" s="123" t="s">
        <v>93</v>
      </c>
      <c r="H3" s="123" t="s">
        <v>95</v>
      </c>
      <c r="I3" s="89"/>
      <c r="J3" s="89"/>
      <c r="K3" s="90"/>
      <c r="L3" s="90"/>
      <c r="Q3" s="3"/>
      <c r="S3" s="3"/>
      <c r="U3" s="3"/>
      <c r="V3" s="3"/>
      <c r="W3" s="3"/>
      <c r="X3" s="3"/>
      <c r="Y3" s="3"/>
      <c r="Z3" s="3"/>
      <c r="AA3" s="3"/>
      <c r="AB3" s="3"/>
    </row>
    <row r="4" spans="1:28" ht="17.25">
      <c r="A4" s="3"/>
      <c r="B4" s="46"/>
      <c r="C4" s="98" t="s">
        <v>108</v>
      </c>
      <c r="D4" s="91" t="s">
        <v>109</v>
      </c>
      <c r="E4" s="122" t="s">
        <v>111</v>
      </c>
      <c r="F4" s="122" t="s">
        <v>112</v>
      </c>
      <c r="G4" s="123" t="s">
        <v>110</v>
      </c>
      <c r="H4" s="123" t="s">
        <v>110</v>
      </c>
      <c r="I4" s="89"/>
      <c r="J4" s="89"/>
      <c r="K4" s="90"/>
      <c r="L4" s="90"/>
      <c r="Q4" s="3"/>
      <c r="S4" s="3"/>
      <c r="U4" s="3"/>
      <c r="V4" s="3"/>
      <c r="W4" s="3"/>
      <c r="X4" s="3"/>
      <c r="Y4" s="3"/>
      <c r="Z4" s="3"/>
      <c r="AA4" s="3"/>
      <c r="AB4" s="3"/>
    </row>
    <row r="5" spans="1:28" ht="17.25">
      <c r="A5" s="3"/>
      <c r="B5" s="46"/>
      <c r="C5" s="98" t="s">
        <v>232</v>
      </c>
      <c r="D5" s="91" t="s">
        <v>231</v>
      </c>
      <c r="E5" s="122" t="s">
        <v>233</v>
      </c>
      <c r="F5" s="122" t="s">
        <v>235</v>
      </c>
      <c r="G5" s="123" t="s">
        <v>234</v>
      </c>
      <c r="H5" s="123" t="s">
        <v>236</v>
      </c>
      <c r="I5" s="89"/>
      <c r="J5" s="89"/>
      <c r="K5" s="89"/>
      <c r="L5" s="89"/>
      <c r="Q5" s="3"/>
      <c r="S5" s="3"/>
      <c r="U5" s="3"/>
      <c r="V5" s="3"/>
      <c r="W5" s="3"/>
      <c r="X5" s="3"/>
      <c r="Y5" s="3"/>
      <c r="Z5" s="3"/>
      <c r="AA5" s="3"/>
      <c r="AB5" s="3"/>
    </row>
    <row r="6" spans="1:28" ht="34.5">
      <c r="A6" s="3"/>
      <c r="B6" s="46"/>
      <c r="C6" s="98" t="s">
        <v>121</v>
      </c>
      <c r="D6" s="91" t="s">
        <v>120</v>
      </c>
      <c r="E6" s="122" t="s">
        <v>122</v>
      </c>
      <c r="F6" s="122" t="s">
        <v>123</v>
      </c>
      <c r="G6" s="123" t="s">
        <v>124</v>
      </c>
      <c r="H6" s="123" t="s">
        <v>125</v>
      </c>
      <c r="I6" s="89"/>
      <c r="J6" s="89"/>
      <c r="K6" s="89"/>
      <c r="L6" s="89"/>
      <c r="Q6" s="3"/>
      <c r="S6" s="3"/>
      <c r="U6" s="3"/>
      <c r="V6" s="3"/>
      <c r="W6" s="3"/>
      <c r="X6" s="3"/>
      <c r="Y6" s="3"/>
      <c r="Z6" s="3"/>
      <c r="AA6" s="3"/>
      <c r="AB6" s="3"/>
    </row>
    <row r="7" spans="1:28" ht="17.25">
      <c r="A7" s="3"/>
      <c r="B7" s="46"/>
      <c r="C7" s="98" t="s">
        <v>57</v>
      </c>
      <c r="D7" s="91" t="s">
        <v>58</v>
      </c>
      <c r="E7" s="122" t="s">
        <v>98</v>
      </c>
      <c r="F7" s="122" t="s">
        <v>99</v>
      </c>
      <c r="G7" s="123" t="s">
        <v>100</v>
      </c>
      <c r="H7" s="123" t="s">
        <v>101</v>
      </c>
      <c r="I7" s="89"/>
      <c r="J7" s="89"/>
      <c r="K7" s="89"/>
      <c r="L7" s="89"/>
      <c r="Q7" s="3"/>
      <c r="S7" s="3"/>
      <c r="U7" s="3"/>
      <c r="V7" s="3"/>
      <c r="W7" s="3"/>
      <c r="X7" s="3"/>
      <c r="Y7" s="3"/>
      <c r="Z7" s="3"/>
      <c r="AA7" s="3"/>
      <c r="AB7" s="3"/>
    </row>
    <row r="8" spans="1:28" ht="17.25">
      <c r="A8" s="3"/>
      <c r="B8" s="46"/>
      <c r="C8" s="98" t="s">
        <v>142</v>
      </c>
      <c r="D8" s="91" t="s">
        <v>143</v>
      </c>
      <c r="E8" s="122" t="s">
        <v>208</v>
      </c>
      <c r="F8" s="122" t="s">
        <v>209</v>
      </c>
      <c r="G8" s="123" t="s">
        <v>210</v>
      </c>
      <c r="H8" s="123" t="s">
        <v>211</v>
      </c>
      <c r="I8" s="89"/>
      <c r="J8" s="89"/>
      <c r="K8" s="89"/>
      <c r="L8" s="89"/>
      <c r="Q8" s="3"/>
      <c r="S8" s="3"/>
      <c r="U8" s="3"/>
      <c r="V8" s="3"/>
      <c r="W8" s="3"/>
      <c r="X8" s="3"/>
      <c r="Y8" s="3"/>
      <c r="Z8" s="3"/>
      <c r="AA8" s="3"/>
      <c r="AB8" s="3"/>
    </row>
    <row r="9" spans="1:28" ht="17.25">
      <c r="A9" s="3"/>
      <c r="B9" s="46"/>
      <c r="C9" s="98" t="s">
        <v>225</v>
      </c>
      <c r="D9" s="91" t="s">
        <v>224</v>
      </c>
      <c r="E9" s="122" t="s">
        <v>226</v>
      </c>
      <c r="F9" s="122" t="s">
        <v>227</v>
      </c>
      <c r="G9" s="122" t="s">
        <v>228</v>
      </c>
      <c r="H9" s="122" t="s">
        <v>229</v>
      </c>
      <c r="I9" s="89"/>
      <c r="J9" s="89"/>
      <c r="K9" s="89"/>
      <c r="L9" s="89"/>
      <c r="Q9" s="3"/>
      <c r="S9" s="3"/>
      <c r="U9" s="3"/>
      <c r="V9" s="3"/>
      <c r="W9" s="3"/>
      <c r="X9" s="3"/>
      <c r="Y9" s="3"/>
      <c r="Z9" s="3"/>
      <c r="AA9" s="3"/>
      <c r="AB9" s="3"/>
    </row>
    <row r="10" spans="1:28" ht="17.25">
      <c r="A10" s="3"/>
      <c r="B10" s="46"/>
      <c r="C10" s="98" t="s">
        <v>76</v>
      </c>
      <c r="D10" s="91" t="s">
        <v>75</v>
      </c>
      <c r="E10" s="122" t="s">
        <v>102</v>
      </c>
      <c r="F10" s="122" t="s">
        <v>103</v>
      </c>
      <c r="G10" s="123" t="s">
        <v>104</v>
      </c>
      <c r="H10" s="123" t="s">
        <v>105</v>
      </c>
      <c r="I10" s="89"/>
      <c r="J10" s="89"/>
      <c r="K10" s="89"/>
      <c r="L10" s="89"/>
      <c r="Q10" s="3"/>
      <c r="S10" s="3"/>
      <c r="U10" s="3"/>
      <c r="V10" s="3"/>
      <c r="W10" s="3"/>
      <c r="X10" s="3"/>
      <c r="Y10" s="3"/>
      <c r="Z10" s="3"/>
      <c r="AA10" s="3"/>
      <c r="AB10" s="3"/>
    </row>
    <row r="11" spans="1:28" ht="17.25">
      <c r="A11" s="3"/>
      <c r="B11" s="46"/>
      <c r="C11" s="98" t="s">
        <v>213</v>
      </c>
      <c r="D11" s="91" t="s">
        <v>212</v>
      </c>
      <c r="E11" s="122" t="s">
        <v>214</v>
      </c>
      <c r="F11" s="122" t="s">
        <v>215</v>
      </c>
      <c r="G11" s="123" t="s">
        <v>216</v>
      </c>
      <c r="H11" s="123" t="s">
        <v>217</v>
      </c>
      <c r="I11" s="88"/>
      <c r="J11" s="88"/>
      <c r="K11" s="50"/>
      <c r="L11" s="50"/>
      <c r="Q11" s="3"/>
      <c r="S11" s="3"/>
      <c r="U11" s="3"/>
      <c r="V11" s="3"/>
      <c r="W11" s="3"/>
      <c r="X11" s="3"/>
      <c r="Y11" s="3"/>
      <c r="Z11" s="3"/>
      <c r="AA11" s="3"/>
      <c r="AB11" s="3"/>
    </row>
    <row r="12" spans="1:28" ht="34.5">
      <c r="A12" s="3"/>
      <c r="B12" s="46"/>
      <c r="C12" s="98" t="s">
        <v>219</v>
      </c>
      <c r="D12" s="91" t="s">
        <v>218</v>
      </c>
      <c r="E12" s="122" t="s">
        <v>220</v>
      </c>
      <c r="F12" s="122" t="s">
        <v>222</v>
      </c>
      <c r="G12" s="122" t="s">
        <v>221</v>
      </c>
      <c r="H12" s="122" t="s">
        <v>223</v>
      </c>
      <c r="I12" s="88"/>
      <c r="J12" s="88"/>
      <c r="K12" s="50"/>
      <c r="L12" s="50"/>
      <c r="Q12" s="3"/>
      <c r="S12" s="3"/>
      <c r="U12" s="3"/>
      <c r="V12" s="3"/>
      <c r="W12" s="3"/>
      <c r="X12" s="3"/>
      <c r="Y12" s="3"/>
      <c r="Z12" s="3"/>
      <c r="AA12" s="3"/>
      <c r="AB12" s="3"/>
    </row>
    <row r="13" spans="1:28" ht="27.75" customHeight="1">
      <c r="A13" s="3"/>
      <c r="B13" s="46"/>
      <c r="C13" s="99" t="s">
        <v>107</v>
      </c>
      <c r="D13" s="91" t="s">
        <v>106</v>
      </c>
      <c r="E13" s="122" t="s">
        <v>200</v>
      </c>
      <c r="F13" s="122" t="s">
        <v>201</v>
      </c>
      <c r="G13" s="121" t="s">
        <v>203</v>
      </c>
      <c r="H13" s="122" t="s">
        <v>202</v>
      </c>
      <c r="I13"/>
      <c r="J13"/>
      <c r="K13" s="3"/>
      <c r="L13" s="3"/>
      <c r="Q13" s="3"/>
      <c r="S13" s="3"/>
      <c r="U13" s="3"/>
      <c r="V13" s="3"/>
      <c r="W13" s="3"/>
      <c r="X13" s="3"/>
      <c r="Y13" s="3"/>
      <c r="Z13" s="3"/>
      <c r="AA13" s="3"/>
      <c r="AB13" s="3"/>
    </row>
    <row r="14" spans="1:28" ht="39.75" customHeight="1">
      <c r="A14" s="3"/>
      <c r="B14" s="46"/>
      <c r="C14" s="99" t="s">
        <v>84</v>
      </c>
      <c r="D14" s="91" t="s">
        <v>86</v>
      </c>
      <c r="E14" s="122" t="s">
        <v>204</v>
      </c>
      <c r="F14" s="122" t="s">
        <v>205</v>
      </c>
      <c r="G14" s="121" t="s">
        <v>206</v>
      </c>
      <c r="H14" s="121" t="s">
        <v>207</v>
      </c>
      <c r="I14" s="88"/>
      <c r="J14" s="88"/>
      <c r="K14" s="50"/>
      <c r="L14" s="50"/>
      <c r="Q14" s="3"/>
      <c r="S14" s="3"/>
      <c r="U14" s="3"/>
      <c r="V14" s="3"/>
      <c r="W14" s="3"/>
      <c r="X14" s="3"/>
      <c r="Y14" s="3"/>
      <c r="Z14" s="3"/>
      <c r="AA14" s="3"/>
      <c r="AB14" s="3"/>
    </row>
    <row r="16" spans="1:28" ht="17.25">
      <c r="A16" s="3"/>
      <c r="B16" s="46"/>
      <c r="D16" s="48"/>
      <c r="F16" s="47"/>
      <c r="G16" s="3"/>
      <c r="H16" s="3"/>
      <c r="I16"/>
      <c r="J16"/>
      <c r="K16" s="3"/>
      <c r="L16" s="3"/>
      <c r="Q16" s="3"/>
      <c r="S16" s="3"/>
      <c r="U16" s="3"/>
      <c r="V16" s="3"/>
      <c r="W16" s="3"/>
      <c r="X16" s="3"/>
      <c r="Y16" s="3"/>
      <c r="Z16" s="3"/>
      <c r="AA16" s="3"/>
      <c r="AB16" s="3"/>
    </row>
    <row r="17" spans="1:28" ht="15.75">
      <c r="A17" s="3"/>
      <c r="B17" s="46"/>
      <c r="C17" s="88" t="s">
        <v>4</v>
      </c>
      <c r="D17" s="88" t="s">
        <v>89</v>
      </c>
      <c r="E17" s="304"/>
      <c r="F17" s="305"/>
      <c r="G17" s="305"/>
      <c r="H17" s="305"/>
      <c r="I17" s="305"/>
      <c r="J17" s="305"/>
      <c r="K17" s="305"/>
      <c r="L17" s="305"/>
      <c r="M17" s="305"/>
      <c r="N17" s="305"/>
      <c r="O17" s="305"/>
      <c r="P17" s="305"/>
      <c r="Q17" s="305"/>
      <c r="R17" s="305"/>
      <c r="S17" s="305"/>
      <c r="T17" s="305"/>
      <c r="U17" s="305"/>
      <c r="V17" s="305"/>
      <c r="W17" s="305"/>
      <c r="X17" s="305"/>
      <c r="Y17" s="306"/>
      <c r="Z17" s="3"/>
      <c r="AA17" s="3"/>
      <c r="AB17" s="3"/>
    </row>
    <row r="18" spans="1:28" ht="15.75">
      <c r="A18" s="3"/>
      <c r="B18" s="46"/>
      <c r="C18" s="88" t="s">
        <v>33</v>
      </c>
      <c r="D18" s="88" t="s">
        <v>88</v>
      </c>
      <c r="E18" s="304"/>
      <c r="F18" s="305"/>
      <c r="G18" s="305"/>
      <c r="H18" s="305"/>
      <c r="I18" s="305"/>
      <c r="J18" s="305"/>
      <c r="K18" s="305"/>
      <c r="L18" s="305"/>
      <c r="M18" s="305"/>
      <c r="N18" s="305"/>
      <c r="O18" s="305"/>
      <c r="P18" s="305"/>
      <c r="Q18" s="305"/>
      <c r="R18" s="305"/>
      <c r="S18" s="305"/>
      <c r="T18" s="305"/>
      <c r="U18" s="305"/>
      <c r="V18" s="305"/>
      <c r="W18" s="305"/>
      <c r="X18" s="305"/>
      <c r="Y18" s="306"/>
      <c r="Z18" s="3"/>
      <c r="AA18" s="3"/>
      <c r="AB18" s="3"/>
    </row>
    <row r="19" spans="1:28" ht="15">
      <c r="A19" s="3"/>
      <c r="B19" s="3"/>
      <c r="C19" s="3"/>
      <c r="D19" s="3"/>
      <c r="E19" s="3"/>
      <c r="F19" s="3"/>
      <c r="G19" s="3"/>
      <c r="H19" s="3"/>
      <c r="I19" s="86"/>
      <c r="J19" s="86"/>
      <c r="K19" s="86"/>
      <c r="L19" s="86"/>
      <c r="M19" s="3"/>
      <c r="N19" s="3"/>
      <c r="O19" s="3"/>
      <c r="P19" s="3"/>
      <c r="Q19" s="3"/>
      <c r="R19" s="3"/>
      <c r="S19" s="3"/>
      <c r="T19" s="3"/>
      <c r="U19" s="3"/>
      <c r="V19" s="3"/>
      <c r="W19" s="3"/>
      <c r="X19" s="3"/>
      <c r="Y19" s="3"/>
      <c r="Z19" s="3"/>
      <c r="AA19" s="3"/>
      <c r="AB19" s="3"/>
    </row>
    <row r="20" spans="1:28" ht="174.75" customHeight="1">
      <c r="A20" s="3"/>
      <c r="B20" s="3" t="s">
        <v>4</v>
      </c>
      <c r="C20" s="49" t="s">
        <v>97</v>
      </c>
      <c r="D20" s="3"/>
      <c r="E20" s="3"/>
      <c r="F20" s="3"/>
      <c r="G20" s="3"/>
      <c r="H20" s="3"/>
      <c r="I20" s="86"/>
      <c r="J20" s="86"/>
      <c r="K20" s="86"/>
      <c r="L20" s="86"/>
      <c r="M20" s="3"/>
      <c r="N20" s="3"/>
      <c r="O20" s="3"/>
      <c r="P20" s="3"/>
      <c r="Q20" s="3"/>
      <c r="R20" s="3"/>
      <c r="S20" s="3"/>
      <c r="T20" s="3"/>
      <c r="U20" s="3"/>
      <c r="V20" s="3"/>
      <c r="W20" s="3"/>
      <c r="X20" s="3"/>
      <c r="Y20" s="3"/>
      <c r="Z20" s="3"/>
      <c r="AA20" s="3"/>
      <c r="AB20" s="3"/>
    </row>
    <row r="21" spans="1:28" ht="171.75" customHeight="1">
      <c r="A21" s="3"/>
      <c r="B21" s="3" t="s">
        <v>33</v>
      </c>
      <c r="C21" s="49" t="s">
        <v>96</v>
      </c>
      <c r="D21" s="3"/>
      <c r="E21" s="3"/>
      <c r="F21" s="3"/>
      <c r="G21" s="3"/>
      <c r="H21" s="3"/>
      <c r="I21" s="86"/>
      <c r="J21" s="86"/>
      <c r="K21" s="86"/>
      <c r="L21" s="86"/>
      <c r="M21" s="3"/>
      <c r="N21" s="3"/>
      <c r="O21" s="3"/>
      <c r="P21" s="3"/>
      <c r="Q21" s="3"/>
      <c r="R21" s="3"/>
      <c r="S21" s="3"/>
      <c r="T21" s="3"/>
      <c r="U21" s="3"/>
      <c r="V21" s="3"/>
      <c r="W21" s="3"/>
      <c r="X21" s="3"/>
      <c r="Y21" s="3"/>
      <c r="Z21" s="3"/>
      <c r="AA21" s="3"/>
      <c r="AB21" s="3"/>
    </row>
    <row r="22" spans="1:28" ht="15.75">
      <c r="A22" s="3"/>
      <c r="B22" s="3"/>
      <c r="C22" s="52"/>
      <c r="D22" s="3"/>
      <c r="E22" s="3"/>
      <c r="F22" s="3"/>
      <c r="G22" s="3"/>
      <c r="H22" s="3"/>
      <c r="I22" s="86"/>
      <c r="J22" s="86"/>
      <c r="K22" s="86"/>
      <c r="L22" s="86"/>
      <c r="M22" s="3"/>
      <c r="N22" s="3"/>
      <c r="O22" s="3"/>
      <c r="P22" s="3"/>
      <c r="Q22" s="3"/>
      <c r="R22" s="3"/>
      <c r="S22" s="3"/>
      <c r="T22" s="3"/>
      <c r="U22" s="3"/>
      <c r="V22" s="3"/>
      <c r="W22" s="3"/>
      <c r="X22" s="3"/>
      <c r="Y22" s="3"/>
      <c r="Z22" s="3"/>
      <c r="AA22" s="3"/>
      <c r="AB22" s="3"/>
    </row>
    <row r="23" spans="1:28" ht="15.75" customHeight="1">
      <c r="A23" s="3"/>
      <c r="B23" s="3"/>
      <c r="C23" s="3"/>
      <c r="D23" s="3"/>
      <c r="E23" s="3"/>
      <c r="F23" s="3"/>
      <c r="G23" s="3"/>
      <c r="H23" s="3"/>
      <c r="I23" s="86"/>
      <c r="J23" s="86"/>
      <c r="K23" s="86"/>
      <c r="L23" s="86"/>
      <c r="M23" s="3"/>
      <c r="N23" s="3"/>
      <c r="O23" s="3"/>
      <c r="P23" s="3"/>
      <c r="Q23" s="3"/>
      <c r="R23" s="3"/>
      <c r="S23" s="3"/>
      <c r="T23" s="3"/>
      <c r="U23" s="3"/>
      <c r="V23" s="3"/>
      <c r="W23" s="3"/>
      <c r="X23" s="3"/>
      <c r="Y23" s="3"/>
      <c r="Z23" s="3"/>
      <c r="AA23" s="3"/>
      <c r="AB23" s="3"/>
    </row>
    <row r="24" spans="1:28" ht="19.5" customHeight="1">
      <c r="A24" s="3"/>
      <c r="B24" s="50" t="s">
        <v>4</v>
      </c>
      <c r="C24" s="50" t="s">
        <v>90</v>
      </c>
      <c r="D24" s="3"/>
      <c r="E24" s="3"/>
      <c r="F24" s="3"/>
      <c r="G24" s="3"/>
      <c r="H24" s="3"/>
      <c r="I24" s="86"/>
      <c r="J24" s="86"/>
      <c r="K24" s="86"/>
      <c r="L24" s="86"/>
      <c r="M24" s="3"/>
      <c r="N24" s="3"/>
      <c r="O24" s="3"/>
      <c r="P24" s="3"/>
      <c r="Q24" s="3"/>
      <c r="R24" s="3"/>
      <c r="S24" s="3"/>
      <c r="T24" s="3"/>
      <c r="U24" s="3"/>
      <c r="V24" s="3"/>
      <c r="W24" s="3"/>
      <c r="X24" s="3"/>
      <c r="Y24" s="3"/>
      <c r="Z24" s="3"/>
      <c r="AA24" s="3"/>
      <c r="AB24" s="3"/>
    </row>
    <row r="25" spans="1:28" ht="15">
      <c r="A25" s="3"/>
      <c r="B25" s="50" t="s">
        <v>60</v>
      </c>
      <c r="C25" s="50" t="s">
        <v>90</v>
      </c>
      <c r="D25" s="3"/>
      <c r="E25" s="3"/>
      <c r="F25" s="3"/>
      <c r="G25" s="3"/>
      <c r="H25" s="3"/>
      <c r="I25" s="86"/>
      <c r="J25" s="86"/>
      <c r="K25" s="86"/>
      <c r="L25" s="86"/>
      <c r="M25" s="3"/>
      <c r="N25" s="3"/>
      <c r="O25" s="3"/>
      <c r="P25" s="3"/>
      <c r="Q25" s="3"/>
      <c r="R25" s="3"/>
      <c r="S25" s="3"/>
      <c r="T25" s="3"/>
      <c r="U25" s="3"/>
      <c r="V25" s="3"/>
      <c r="W25" s="3"/>
      <c r="X25" s="3"/>
      <c r="Y25" s="3"/>
      <c r="Z25" s="3"/>
      <c r="AA25" s="3"/>
      <c r="AB25" s="3"/>
    </row>
    <row r="26" spans="1:28" ht="17.25" customHeight="1">
      <c r="A26" s="3"/>
      <c r="B26" s="50" t="s">
        <v>59</v>
      </c>
      <c r="C26" s="50" t="s">
        <v>90</v>
      </c>
      <c r="D26" s="87"/>
      <c r="E26" s="3"/>
      <c r="F26" s="3"/>
      <c r="G26" s="3"/>
      <c r="H26" s="3"/>
      <c r="I26" s="86"/>
      <c r="J26" s="86"/>
      <c r="K26" s="86"/>
      <c r="L26" s="86"/>
      <c r="M26" s="3"/>
      <c r="N26" s="3"/>
      <c r="O26" s="3"/>
      <c r="P26" s="3"/>
      <c r="Q26" s="3"/>
      <c r="R26" s="3"/>
      <c r="S26" s="3"/>
      <c r="T26" s="3"/>
      <c r="U26" s="3"/>
      <c r="V26" s="3"/>
      <c r="W26" s="3"/>
      <c r="X26" s="3"/>
      <c r="Y26" s="3"/>
      <c r="Z26" s="3"/>
      <c r="AA26" s="3"/>
      <c r="AB26" s="3"/>
    </row>
    <row r="27" spans="1:28" ht="17.25" customHeight="1">
      <c r="A27" s="3"/>
      <c r="B27" s="50" t="s">
        <v>33</v>
      </c>
      <c r="C27" s="50" t="s">
        <v>90</v>
      </c>
      <c r="D27" s="87"/>
      <c r="E27" s="3"/>
      <c r="F27" s="3"/>
      <c r="G27" s="3"/>
      <c r="H27" s="3"/>
      <c r="I27" s="86"/>
      <c r="J27" s="86"/>
      <c r="K27" s="86"/>
      <c r="L27" s="86"/>
      <c r="M27" s="3"/>
      <c r="N27" s="3"/>
      <c r="O27" s="3"/>
      <c r="P27" s="3"/>
      <c r="Q27" s="3"/>
      <c r="R27" s="3"/>
      <c r="S27" s="3"/>
      <c r="T27" s="3"/>
      <c r="U27" s="3"/>
      <c r="V27" s="3"/>
      <c r="W27" s="3"/>
      <c r="X27" s="3"/>
      <c r="Y27" s="3"/>
      <c r="Z27" s="3"/>
      <c r="AA27" s="3"/>
      <c r="AB27" s="3"/>
    </row>
    <row r="28" spans="1:28" ht="17.25" customHeight="1">
      <c r="A28" s="3"/>
      <c r="B28" s="3"/>
      <c r="C28" s="3"/>
      <c r="D28" s="87"/>
      <c r="E28" s="3"/>
      <c r="F28" s="3"/>
      <c r="G28" s="3"/>
      <c r="H28" s="3"/>
      <c r="I28" s="86"/>
      <c r="J28" s="86"/>
      <c r="K28" s="86"/>
      <c r="L28" s="86"/>
      <c r="M28" s="3"/>
      <c r="N28" s="3"/>
      <c r="O28" s="3"/>
      <c r="P28" s="3"/>
      <c r="Q28" s="3"/>
      <c r="R28" s="3"/>
      <c r="S28" s="3"/>
      <c r="T28" s="3"/>
      <c r="U28" s="3"/>
      <c r="V28" s="3"/>
      <c r="W28" s="3"/>
      <c r="X28" s="3"/>
      <c r="Y28" s="3"/>
      <c r="Z28" s="3"/>
      <c r="AA28" s="3"/>
      <c r="AB28" s="3"/>
    </row>
    <row r="29" spans="1:28" ht="17.25" customHeight="1">
      <c r="A29" s="3"/>
      <c r="B29" s="50" t="s">
        <v>4</v>
      </c>
      <c r="C29" s="50" t="s">
        <v>91</v>
      </c>
      <c r="D29" s="87"/>
      <c r="E29" s="3"/>
      <c r="F29" s="3"/>
      <c r="G29" s="3"/>
      <c r="H29" s="3"/>
      <c r="I29" s="86"/>
      <c r="J29" s="86"/>
      <c r="K29" s="86"/>
      <c r="L29" s="86"/>
      <c r="M29" s="3"/>
      <c r="N29" s="3"/>
      <c r="O29" s="3"/>
      <c r="P29" s="3"/>
      <c r="Q29" s="3"/>
      <c r="R29" s="3"/>
      <c r="S29" s="3"/>
      <c r="T29" s="3"/>
      <c r="U29" s="3"/>
      <c r="V29" s="3"/>
      <c r="W29" s="3"/>
      <c r="X29" s="3"/>
      <c r="Y29" s="3"/>
      <c r="Z29" s="3"/>
      <c r="AA29" s="3"/>
      <c r="AB29" s="3"/>
    </row>
    <row r="30" spans="1:28" ht="17.25" customHeight="1">
      <c r="A30" s="3"/>
      <c r="B30" s="50" t="s">
        <v>60</v>
      </c>
      <c r="C30" s="50" t="s">
        <v>91</v>
      </c>
      <c r="D30" s="3"/>
      <c r="E30" s="3"/>
      <c r="F30" s="3"/>
      <c r="G30" s="3"/>
      <c r="H30" s="3"/>
      <c r="I30" s="86"/>
      <c r="J30" s="86"/>
      <c r="K30" s="86"/>
      <c r="L30" s="86"/>
      <c r="M30" s="3"/>
      <c r="N30" s="3"/>
      <c r="O30" s="3"/>
      <c r="P30" s="3"/>
      <c r="Q30" s="3"/>
      <c r="R30" s="3"/>
      <c r="S30" s="3"/>
      <c r="T30" s="3"/>
      <c r="U30" s="3"/>
      <c r="V30" s="3"/>
      <c r="W30" s="3"/>
      <c r="X30" s="3"/>
      <c r="Y30" s="3"/>
      <c r="Z30" s="3"/>
      <c r="AA30" s="3"/>
      <c r="AB30" s="3"/>
    </row>
    <row r="31" spans="1:28" ht="17.25" customHeight="1">
      <c r="A31" s="3"/>
      <c r="B31" s="50" t="s">
        <v>59</v>
      </c>
      <c r="C31" s="50" t="s">
        <v>91</v>
      </c>
      <c r="D31" s="3"/>
      <c r="E31" s="3"/>
      <c r="F31" s="3"/>
      <c r="G31" s="3"/>
      <c r="H31" s="3"/>
      <c r="I31" s="86"/>
      <c r="J31" s="86"/>
      <c r="K31" s="86"/>
      <c r="L31" s="86"/>
      <c r="M31" s="3"/>
      <c r="N31" s="3"/>
      <c r="O31" s="3"/>
      <c r="P31" s="3"/>
      <c r="Q31" s="3"/>
      <c r="R31" s="3"/>
      <c r="S31" s="3"/>
      <c r="T31" s="3"/>
      <c r="U31" s="3"/>
      <c r="V31" s="3"/>
      <c r="W31" s="3"/>
      <c r="X31" s="3"/>
      <c r="Y31" s="3"/>
      <c r="Z31" s="3"/>
      <c r="AA31" s="3"/>
      <c r="AB31" s="3"/>
    </row>
    <row r="32" spans="1:28" ht="17.25" customHeight="1">
      <c r="A32" s="3"/>
      <c r="B32" s="50" t="s">
        <v>33</v>
      </c>
      <c r="C32" s="50" t="s">
        <v>91</v>
      </c>
      <c r="D32" s="3"/>
      <c r="E32" s="9"/>
      <c r="H32" s="3"/>
      <c r="I32" s="86"/>
      <c r="J32" s="86"/>
      <c r="K32" s="86"/>
      <c r="L32" s="86"/>
      <c r="M32" s="3"/>
      <c r="N32" s="3"/>
      <c r="O32" s="3"/>
      <c r="P32" s="3"/>
      <c r="Q32" s="3"/>
      <c r="R32" s="3"/>
      <c r="S32" s="3"/>
      <c r="T32" s="3"/>
      <c r="U32" s="3"/>
      <c r="V32" s="3"/>
      <c r="W32" s="3"/>
      <c r="X32" s="3"/>
      <c r="Y32" s="3"/>
      <c r="Z32" s="3"/>
      <c r="AA32" s="3"/>
      <c r="AB32" s="3"/>
    </row>
    <row r="33" spans="1:28" ht="17.25" customHeight="1">
      <c r="A33" s="3"/>
      <c r="B33" s="3"/>
      <c r="C33" s="3"/>
      <c r="D33" s="3"/>
      <c r="E33" s="3"/>
      <c r="F33" s="3"/>
      <c r="G33" s="3"/>
      <c r="H33" s="3"/>
      <c r="I33" s="86"/>
      <c r="J33" s="86"/>
      <c r="K33" s="86"/>
      <c r="L33" s="86"/>
      <c r="M33" s="3"/>
      <c r="N33" s="3"/>
      <c r="O33" s="3"/>
      <c r="P33" s="3"/>
      <c r="Q33" s="3"/>
      <c r="R33" s="3"/>
      <c r="S33" s="3"/>
      <c r="T33" s="3"/>
      <c r="U33" s="3"/>
      <c r="V33" s="3"/>
      <c r="W33" s="3"/>
      <c r="X33" s="3"/>
      <c r="Y33" s="3"/>
      <c r="Z33" s="3"/>
      <c r="AA33" s="3"/>
      <c r="AB33" s="3"/>
    </row>
    <row r="34" spans="1:28" ht="17.25" customHeight="1">
      <c r="A34" s="3"/>
      <c r="B34" s="50" t="s">
        <v>4</v>
      </c>
      <c r="C34" s="51" t="s">
        <v>113</v>
      </c>
      <c r="D34" s="3"/>
      <c r="E34" s="3"/>
      <c r="F34" s="3"/>
      <c r="G34" s="3"/>
      <c r="H34" s="3"/>
      <c r="I34" s="86"/>
      <c r="J34" s="86"/>
      <c r="K34" s="86"/>
      <c r="L34" s="86"/>
      <c r="M34" s="3"/>
      <c r="N34" s="3"/>
      <c r="O34" s="3"/>
      <c r="P34" s="3"/>
      <c r="Q34" s="3"/>
      <c r="R34" s="3"/>
      <c r="S34" s="3"/>
      <c r="T34" s="3"/>
      <c r="U34" s="3"/>
      <c r="V34" s="3"/>
      <c r="W34" s="3"/>
      <c r="X34" s="3"/>
      <c r="Y34" s="3"/>
      <c r="Z34" s="3"/>
      <c r="AA34" s="3"/>
      <c r="AB34" s="3"/>
    </row>
    <row r="35" spans="1:28" ht="17.25" customHeight="1">
      <c r="A35" s="3"/>
      <c r="B35" s="50" t="s">
        <v>60</v>
      </c>
      <c r="C35" s="51" t="s">
        <v>114</v>
      </c>
      <c r="D35" s="3"/>
      <c r="E35" s="3"/>
      <c r="F35" s="3"/>
      <c r="G35" s="3"/>
      <c r="H35" s="3"/>
      <c r="I35" s="86"/>
      <c r="J35" s="86"/>
      <c r="K35" s="86"/>
      <c r="L35" s="86"/>
      <c r="M35" s="3"/>
      <c r="N35" s="3"/>
      <c r="O35" s="3"/>
      <c r="P35" s="3"/>
      <c r="Q35" s="3"/>
      <c r="R35" s="3"/>
      <c r="S35" s="3"/>
      <c r="T35" s="3"/>
      <c r="U35" s="3"/>
      <c r="V35" s="3"/>
      <c r="W35" s="3"/>
      <c r="X35" s="3"/>
      <c r="Y35" s="3"/>
      <c r="Z35" s="3"/>
      <c r="AA35" s="3"/>
      <c r="AB35" s="3"/>
    </row>
    <row r="36" spans="2:3" ht="17.25" customHeight="1">
      <c r="B36" s="50" t="s">
        <v>59</v>
      </c>
      <c r="C36" s="51" t="s">
        <v>115</v>
      </c>
    </row>
    <row r="37" spans="2:3" ht="17.25" customHeight="1">
      <c r="B37" s="50" t="s">
        <v>33</v>
      </c>
      <c r="C37" s="51" t="s">
        <v>116</v>
      </c>
    </row>
    <row r="38" spans="2:3" ht="17.25" customHeight="1">
      <c r="B38" s="50" t="s">
        <v>59</v>
      </c>
      <c r="C38" s="51" t="s">
        <v>115</v>
      </c>
    </row>
    <row r="39" spans="2:3" ht="17.25" customHeight="1">
      <c r="B39" s="50" t="s">
        <v>33</v>
      </c>
      <c r="C39" s="51" t="s">
        <v>116</v>
      </c>
    </row>
  </sheetData>
  <sheetProtection/>
  <mergeCells count="2">
    <mergeCell ref="E17:Y17"/>
    <mergeCell ref="E18:Y1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Z14" sqref="Z14"/>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4.5742187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269" t="s">
        <v>66</v>
      </c>
      <c r="D4" s="269"/>
      <c r="E4" s="269"/>
      <c r="F4" s="269"/>
      <c r="G4" s="269"/>
      <c r="H4" s="269"/>
    </row>
    <row r="6" spans="2:8" ht="23.25">
      <c r="B6" s="270" t="s">
        <v>36</v>
      </c>
      <c r="C6" s="270"/>
      <c r="D6" s="270"/>
      <c r="E6" s="270"/>
      <c r="F6" s="270"/>
      <c r="G6" s="270"/>
      <c r="H6" s="270"/>
    </row>
    <row r="7" spans="2:8" ht="20.25" customHeight="1">
      <c r="B7" s="57" t="s">
        <v>78</v>
      </c>
      <c r="C7" s="57"/>
      <c r="D7" s="57"/>
      <c r="E7" s="54" t="str">
        <f>'Registration form (Hanoi)'!K8</f>
        <v>17&amp;18/12/2020</v>
      </c>
      <c r="F7" s="57"/>
      <c r="G7" s="57"/>
      <c r="H7" s="57" t="str">
        <f>'Registration form (Hanoi)'!K8</f>
        <v>17&amp;18/12/2020</v>
      </c>
    </row>
    <row r="8" ht="8.25" customHeight="1"/>
    <row r="9" spans="2:9" ht="27" customHeight="1">
      <c r="B9" s="271" t="s">
        <v>50</v>
      </c>
      <c r="C9" s="271"/>
      <c r="D9" s="272">
        <f>'Registration form (Hanoi)'!F14</f>
        <v>0</v>
      </c>
      <c r="E9" s="273"/>
      <c r="F9" s="273"/>
      <c r="G9" s="273"/>
      <c r="H9" s="273"/>
      <c r="I9" s="273"/>
    </row>
    <row r="10" spans="2:9" ht="28.5" customHeight="1">
      <c r="B10" s="271" t="s">
        <v>51</v>
      </c>
      <c r="C10" s="271"/>
      <c r="D10" s="273">
        <f>'Registration form (Hanoi)'!F16</f>
        <v>0</v>
      </c>
      <c r="E10" s="273"/>
      <c r="F10" s="273"/>
      <c r="G10" s="273"/>
      <c r="H10" s="273"/>
      <c r="I10" s="273"/>
    </row>
    <row r="11" spans="2:9" ht="21" customHeight="1">
      <c r="B11" s="274" t="s">
        <v>52</v>
      </c>
      <c r="C11" s="274"/>
      <c r="D11" s="272">
        <f>'Registration form (Hanoi)'!J15</f>
        <v>0</v>
      </c>
      <c r="E11" s="273"/>
      <c r="F11" s="273"/>
      <c r="G11" s="273"/>
      <c r="H11" s="273"/>
      <c r="I11" s="273"/>
    </row>
    <row r="12" spans="2:5" ht="23.25" customHeight="1">
      <c r="B12" s="55" t="s">
        <v>80</v>
      </c>
      <c r="C12" s="55"/>
      <c r="D12" s="55"/>
      <c r="E12" s="53" t="s">
        <v>42</v>
      </c>
    </row>
    <row r="13" spans="2:7" ht="15">
      <c r="B13" s="55" t="s">
        <v>79</v>
      </c>
      <c r="C13" s="55"/>
      <c r="D13" s="54"/>
      <c r="G13" s="53" t="str">
        <f>'Registration form (Hanoi)'!K8</f>
        <v>17&amp;18/12/2020</v>
      </c>
    </row>
    <row r="14" spans="2:6" ht="15">
      <c r="B14" s="56" t="s">
        <v>77</v>
      </c>
      <c r="C14" s="56"/>
      <c r="D14" s="57"/>
      <c r="F14" s="94" t="str">
        <f>'Registration form (Hanoi)'!K8</f>
        <v>17&amp;18/12/2020</v>
      </c>
    </row>
    <row r="16" spans="2:24" ht="25.5" customHeight="1">
      <c r="B16" s="275" t="s">
        <v>37</v>
      </c>
      <c r="C16" s="275" t="s">
        <v>47</v>
      </c>
      <c r="D16" s="275"/>
      <c r="E16" s="275"/>
      <c r="F16" s="275" t="s">
        <v>46</v>
      </c>
      <c r="G16" s="275" t="s">
        <v>43</v>
      </c>
      <c r="H16" s="275" t="s">
        <v>44</v>
      </c>
      <c r="K16" s="100"/>
      <c r="L16" s="64"/>
      <c r="M16" s="64"/>
      <c r="N16" s="64"/>
      <c r="O16" s="64"/>
      <c r="P16" s="65">
        <v>4</v>
      </c>
      <c r="Q16" s="65">
        <v>5</v>
      </c>
      <c r="R16" s="65">
        <v>6</v>
      </c>
      <c r="S16" s="66">
        <v>7</v>
      </c>
      <c r="T16" s="66">
        <v>8</v>
      </c>
      <c r="U16" s="66">
        <v>9</v>
      </c>
      <c r="V16" s="67">
        <v>10</v>
      </c>
      <c r="W16" s="67">
        <v>11</v>
      </c>
      <c r="X16" s="67">
        <v>12</v>
      </c>
    </row>
    <row r="17" spans="2:24" ht="39.75" customHeight="1">
      <c r="B17" s="276"/>
      <c r="C17" s="275"/>
      <c r="D17" s="275"/>
      <c r="E17" s="275"/>
      <c r="F17" s="275"/>
      <c r="G17" s="275"/>
      <c r="H17" s="275"/>
      <c r="K17" s="101"/>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279" t="str">
        <f>'Registration form (Hanoi)'!F8</f>
        <v>Kaizen - Cải tiến công việc/  仕事の効果効率向上</v>
      </c>
      <c r="D18" s="280"/>
      <c r="E18" s="281"/>
      <c r="F18" s="59">
        <f>'Registration form (Hanoi)'!C39</f>
        <v>0</v>
      </c>
      <c r="G18" s="102">
        <v>4500000</v>
      </c>
      <c r="H18" s="102">
        <f>G18*F18</f>
        <v>0</v>
      </c>
      <c r="K18" s="100"/>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282" t="s">
        <v>48</v>
      </c>
      <c r="D19" s="283"/>
      <c r="E19" s="283"/>
      <c r="F19" s="60"/>
      <c r="G19" s="93">
        <v>0.1</v>
      </c>
      <c r="H19" s="92">
        <f>G19*H18</f>
        <v>0</v>
      </c>
      <c r="K19" s="103">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284" t="s">
        <v>45</v>
      </c>
      <c r="D20" s="284"/>
      <c r="E20" s="284"/>
      <c r="F20" s="60"/>
      <c r="G20" s="60"/>
      <c r="H20" s="104">
        <f>H18+H19</f>
        <v>0</v>
      </c>
      <c r="K20" s="103"/>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53</v>
      </c>
    </row>
    <row r="21" spans="2:24" ht="7.5" customHeight="1">
      <c r="B21" s="62"/>
      <c r="C21" s="62"/>
      <c r="D21" s="62"/>
      <c r="E21" s="62"/>
      <c r="F21" s="62"/>
      <c r="G21" s="62"/>
      <c r="H21" s="62"/>
      <c r="K21" s="103"/>
      <c r="L21" s="73"/>
      <c r="M21" s="82">
        <f>IF(M18=0,"","trăm")</f>
      </c>
      <c r="N21" s="82">
        <f>IF(N18=0,"",IF(N18=1,"","mươi"))</f>
      </c>
      <c r="O21" s="82">
        <f>IF(AND(O18=0,O19=0),"","tỷ")</f>
      </c>
      <c r="P21" s="83"/>
      <c r="Q21" s="83"/>
      <c r="R21" s="83"/>
      <c r="S21" s="83"/>
      <c r="T21" s="83"/>
      <c r="U21" s="83"/>
      <c r="V21" s="83"/>
      <c r="W21" s="83"/>
      <c r="X21" s="83"/>
    </row>
    <row r="22" spans="2:24" ht="15">
      <c r="B22" s="285" t="s">
        <v>49</v>
      </c>
      <c r="C22" s="285"/>
      <c r="D22" s="1" t="str">
        <f>L22</f>
        <v>Không đồng.</v>
      </c>
      <c r="E22" s="62"/>
      <c r="F22" s="62"/>
      <c r="G22" s="62"/>
      <c r="H22" s="62"/>
      <c r="K22" s="103"/>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286" t="s">
        <v>41</v>
      </c>
      <c r="C23" s="286"/>
      <c r="D23" s="63"/>
      <c r="E23" s="62"/>
      <c r="F23" s="62"/>
      <c r="G23" s="62"/>
      <c r="H23" s="62"/>
      <c r="K23" s="103"/>
      <c r="L23" s="105"/>
      <c r="M23" s="105"/>
      <c r="N23" s="64"/>
      <c r="O23" s="64"/>
      <c r="P23" s="64"/>
      <c r="Q23" s="64"/>
      <c r="R23" s="64"/>
      <c r="S23" s="64"/>
      <c r="T23" s="64"/>
      <c r="U23" s="64"/>
      <c r="V23" s="64"/>
      <c r="W23" s="64"/>
      <c r="X23" s="64"/>
    </row>
    <row r="24" spans="2:8" ht="7.5" customHeight="1">
      <c r="B24" s="62"/>
      <c r="C24" s="62"/>
      <c r="D24" s="62"/>
      <c r="E24" s="62"/>
      <c r="F24" s="62"/>
      <c r="G24" s="62"/>
      <c r="H24" s="62"/>
    </row>
    <row r="25" spans="2:8" ht="15">
      <c r="B25" s="54" t="s">
        <v>54</v>
      </c>
      <c r="C25" s="54"/>
      <c r="D25" s="54"/>
      <c r="E25" s="54"/>
      <c r="F25" s="54" t="str">
        <f>'Registration form (Hanoi)'!F54</f>
        <v>11/12/2020</v>
      </c>
      <c r="G25" s="54"/>
      <c r="H25" s="54"/>
    </row>
    <row r="26" spans="2:8" ht="15">
      <c r="B26" s="57" t="s">
        <v>55</v>
      </c>
      <c r="C26" s="57"/>
      <c r="D26" s="57"/>
      <c r="E26" s="57" t="str">
        <f>'Registration form (Hanoi)'!F54</f>
        <v>11/12/2020</v>
      </c>
      <c r="F26" s="57"/>
      <c r="G26" s="57"/>
      <c r="H26" s="57"/>
    </row>
    <row r="27" spans="2:8" ht="15">
      <c r="B27" s="55" t="s">
        <v>38</v>
      </c>
      <c r="C27" s="62"/>
      <c r="D27" s="62"/>
      <c r="E27" s="62"/>
      <c r="F27" s="62"/>
      <c r="G27" s="62"/>
      <c r="H27" s="62"/>
    </row>
    <row r="28" spans="2:8" ht="15">
      <c r="B28" s="54" t="s">
        <v>61</v>
      </c>
      <c r="C28" s="62"/>
      <c r="D28" s="62"/>
      <c r="E28" s="62"/>
      <c r="F28" s="62"/>
      <c r="G28" s="62"/>
      <c r="H28" s="62"/>
    </row>
    <row r="29" spans="2:8" ht="15">
      <c r="B29" s="54" t="s">
        <v>39</v>
      </c>
      <c r="C29" s="62"/>
      <c r="D29" s="62"/>
      <c r="E29" s="62"/>
      <c r="F29" s="62"/>
      <c r="G29" s="62"/>
      <c r="H29" s="62"/>
    </row>
    <row r="30" ht="15">
      <c r="B30" s="54" t="s">
        <v>83</v>
      </c>
    </row>
    <row r="31" ht="9.75" customHeight="1"/>
    <row r="32" spans="2:8" ht="15">
      <c r="B32" s="287" t="s">
        <v>67</v>
      </c>
      <c r="C32" s="287"/>
      <c r="D32" s="287"/>
      <c r="E32" s="287"/>
      <c r="F32" s="287"/>
      <c r="G32" s="287"/>
      <c r="H32" s="287"/>
    </row>
    <row r="33" spans="2:8" ht="15">
      <c r="B33" s="277" t="s">
        <v>68</v>
      </c>
      <c r="C33" s="277"/>
      <c r="D33" s="277"/>
      <c r="E33" s="277"/>
      <c r="F33" s="277"/>
      <c r="G33" s="277"/>
      <c r="H33" s="277"/>
    </row>
    <row r="35" spans="6:8" ht="15">
      <c r="F35" s="278" t="s">
        <v>40</v>
      </c>
      <c r="G35" s="278"/>
      <c r="H35" s="278"/>
    </row>
    <row r="36" spans="5:9" ht="14.25">
      <c r="E36" s="278" t="s">
        <v>82</v>
      </c>
      <c r="F36" s="278"/>
      <c r="G36" s="278"/>
      <c r="H36" s="278"/>
      <c r="I36" s="278"/>
    </row>
    <row r="37" spans="6:8" ht="15">
      <c r="F37" s="269" t="s">
        <v>70</v>
      </c>
      <c r="G37" s="269"/>
      <c r="H37" s="269"/>
    </row>
    <row r="39" ht="12.75"/>
    <row r="40" ht="12.75"/>
    <row r="41" ht="12.75"/>
    <row r="42" ht="12.75"/>
    <row r="43" ht="12.75"/>
    <row r="44" ht="12.75"/>
  </sheetData>
  <sheetProtection/>
  <mergeCells count="23">
    <mergeCell ref="B33:H33"/>
    <mergeCell ref="F35:H35"/>
    <mergeCell ref="E36:I36"/>
    <mergeCell ref="F37:H37"/>
    <mergeCell ref="C18:E18"/>
    <mergeCell ref="C19:E19"/>
    <mergeCell ref="C20:E20"/>
    <mergeCell ref="B22:C22"/>
    <mergeCell ref="B23:C23"/>
    <mergeCell ref="B32:H32"/>
    <mergeCell ref="B11:C11"/>
    <mergeCell ref="D11:I11"/>
    <mergeCell ref="B16:B17"/>
    <mergeCell ref="C16:E17"/>
    <mergeCell ref="F16:F17"/>
    <mergeCell ref="G16:G17"/>
    <mergeCell ref="H16:H17"/>
    <mergeCell ref="C4:H4"/>
    <mergeCell ref="B6:H6"/>
    <mergeCell ref="B9:C9"/>
    <mergeCell ref="D9:I9"/>
    <mergeCell ref="B10:C10"/>
    <mergeCell ref="D10:I10"/>
  </mergeCells>
  <printOptions horizontalCentered="1"/>
  <pageMargins left="0.5" right="0" top="0" bottom="0" header="0.5" footer="0.5"/>
  <pageSetup fitToHeight="1" fitToWidth="1"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B2:N68"/>
  <sheetViews>
    <sheetView zoomScalePageLayoutView="0" workbookViewId="0" topLeftCell="A19">
      <selection activeCell="C23" sqref="C23"/>
    </sheetView>
  </sheetViews>
  <sheetFormatPr defaultColWidth="9.140625" defaultRowHeight="12.75"/>
  <cols>
    <col min="2" max="2" width="19.140625" style="0" customWidth="1"/>
    <col min="3" max="3" width="87.140625" style="0" customWidth="1"/>
    <col min="4" max="4" width="30.8515625" style="0" customWidth="1"/>
  </cols>
  <sheetData>
    <row r="2" spans="2:4" ht="12.75">
      <c r="B2" s="136" t="s">
        <v>144</v>
      </c>
      <c r="C2" s="116"/>
      <c r="D2" s="114"/>
    </row>
    <row r="3" spans="2:4" ht="12.75">
      <c r="B3" s="136"/>
      <c r="C3" s="116"/>
      <c r="D3" s="114"/>
    </row>
    <row r="4" spans="2:4" ht="12.75" customHeight="1">
      <c r="B4" s="288" t="s">
        <v>198</v>
      </c>
      <c r="C4" s="288"/>
      <c r="D4" s="116"/>
    </row>
    <row r="5" spans="2:4" ht="12.75" customHeight="1">
      <c r="B5" s="288" t="s">
        <v>145</v>
      </c>
      <c r="C5" s="288"/>
      <c r="D5" s="116"/>
    </row>
    <row r="6" spans="2:4" ht="12.75">
      <c r="B6" s="119"/>
      <c r="C6" s="114"/>
      <c r="D6" s="114"/>
    </row>
    <row r="7" spans="2:4" ht="12.75" customHeight="1">
      <c r="B7" s="120" t="s">
        <v>164</v>
      </c>
      <c r="C7" s="124" t="str">
        <f>'Registration form (Hanoi)'!C39&amp;" người"</f>
        <v>0 người</v>
      </c>
      <c r="D7" s="114"/>
    </row>
    <row r="8" spans="2:4" ht="12.75" customHeight="1">
      <c r="B8" s="120"/>
      <c r="C8" s="124"/>
      <c r="D8" s="114"/>
    </row>
    <row r="9" spans="2:4" ht="12.75" customHeight="1">
      <c r="B9" s="289">
        <f>IF('Registration form (Hanoi)'!E27&lt;&gt;0,"- "&amp;'Registration form (Hanoi)'!D27&amp;"."&amp;'Registration form (Hanoi)'!E27,"")</f>
      </c>
      <c r="C9" s="289"/>
      <c r="D9" s="114"/>
    </row>
    <row r="10" spans="2:4" ht="12.75" customHeight="1">
      <c r="B10" s="289">
        <f>IF('Registration form (Hanoi)'!E28&lt;&gt;0,"- "&amp;'Registration form (Hanoi)'!D28&amp;"."&amp;'Registration form (Hanoi)'!E28,"")</f>
      </c>
      <c r="C10" s="289"/>
      <c r="D10" s="114"/>
    </row>
    <row r="11" spans="2:4" ht="12.75" customHeight="1">
      <c r="B11" s="289">
        <f>IF('Registration form (Hanoi)'!E29&lt;&gt;0,"- "&amp;'Registration form (Hanoi)'!D29&amp;"."&amp;'Registration form (Hanoi)'!E29,"")</f>
      </c>
      <c r="C11" s="289"/>
      <c r="D11" s="114"/>
    </row>
    <row r="12" spans="2:4" ht="12.75" customHeight="1">
      <c r="B12" s="289">
        <f>IF('Registration form (Hanoi)'!E30&lt;&gt;0,"- "&amp;'Registration form (Hanoi)'!D30&amp;"."&amp;'Registration form (Hanoi)'!E30,"")</f>
      </c>
      <c r="C12" s="289"/>
      <c r="D12" s="114"/>
    </row>
    <row r="13" spans="2:4" ht="12.75" customHeight="1">
      <c r="B13" s="289">
        <f>IF('Registration form (Hanoi)'!E31&lt;&gt;0,"- "&amp;'Registration form (Hanoi)'!D31&amp;"."&amp;'Registration form (Hanoi)'!E31,"")</f>
      </c>
      <c r="C13" s="289"/>
      <c r="D13" s="114"/>
    </row>
    <row r="14" spans="2:4" ht="12.75" customHeight="1">
      <c r="B14" s="289">
        <f>IF('Registration form (Hanoi)'!E32&lt;&gt;0,"- "&amp;'Registration form (Hanoi)'!D32&amp;"."&amp;'Registration form (Hanoi)'!E32,"")</f>
      </c>
      <c r="C14" s="289"/>
      <c r="D14" s="114"/>
    </row>
    <row r="15" spans="2:4" ht="12.75" customHeight="1">
      <c r="B15" s="289">
        <f>IF('Registration form (Hanoi)'!E33&lt;&gt;0,"- "&amp;'Registration form (Hanoi)'!D33&amp;"."&amp;'Registration form (Hanoi)'!E33,"")</f>
      </c>
      <c r="C15" s="289"/>
      <c r="D15" s="114"/>
    </row>
    <row r="16" spans="2:4" ht="12.75" customHeight="1">
      <c r="B16" s="289">
        <f>IF('Registration form (Hanoi)'!E34&lt;&gt;0,"- "&amp;'Registration form (Hanoi)'!D34&amp;"."&amp;'Registration form (Hanoi)'!E34,"")</f>
      </c>
      <c r="C16" s="289"/>
      <c r="D16" s="114"/>
    </row>
    <row r="17" spans="2:4" ht="13.5" customHeight="1">
      <c r="B17" s="289">
        <f>IF('Registration form (Hanoi)'!E35&lt;&gt;0,"- "&amp;'Registration form (Hanoi)'!D35&amp;"."&amp;'Registration form (Hanoi)'!E35,"")</f>
      </c>
      <c r="C17" s="289"/>
      <c r="D17" s="114"/>
    </row>
    <row r="18" spans="2:4" ht="13.5" customHeight="1">
      <c r="B18" s="289">
        <f>IF('Registration form (Hanoi)'!E36&lt;&gt;0,"- "&amp;'Registration form (Hanoi)'!D36&amp;"."&amp;'Registration form (Hanoi)'!E36,"")</f>
      </c>
      <c r="C18" s="289"/>
      <c r="D18" s="114"/>
    </row>
    <row r="19" spans="2:4" ht="13.5" customHeight="1">
      <c r="B19" s="289">
        <f>IF('Registration form (Hanoi)'!E37&lt;&gt;0,"- "&amp;'Registration form (Hanoi)'!D37&amp;"."&amp;'Registration form (Hanoi)'!E37,"")</f>
      </c>
      <c r="C19" s="289"/>
      <c r="D19" s="114"/>
    </row>
    <row r="20" spans="2:4" ht="12.75" customHeight="1">
      <c r="B20" s="289">
        <f>IF('Registration form (Hanoi)'!E38&lt;&gt;0,"- "&amp;'Registration form (Hanoi)'!D38&amp;"."&amp;'Registration form (Hanoi)'!E38,"")</f>
      </c>
      <c r="C20" s="289"/>
      <c r="D20" s="114"/>
    </row>
    <row r="21" spans="2:4" ht="12.75" customHeight="1">
      <c r="B21" s="159"/>
      <c r="C21" s="159"/>
      <c r="D21" s="114"/>
    </row>
    <row r="22" spans="2:4" ht="12.75" customHeight="1">
      <c r="B22" s="120" t="s">
        <v>146</v>
      </c>
      <c r="C22" s="119" t="str">
        <f>TEXT('Payment Request（Hanoi)'!G18,"#,##0")&amp;"VND  x  "&amp;'Payment Request（Hanoi)'!F18&amp;"pax  +  10%VAT =  "&amp;TEXT('Payment Request（Hanoi)'!H20,"#,##0")&amp;"VND"</f>
        <v>4,500,000VND  x  0pax  +  10%VAT =  0VND</v>
      </c>
      <c r="D22" s="114"/>
    </row>
    <row r="23" spans="2:4" ht="12.75" customHeight="1">
      <c r="B23" s="114"/>
      <c r="C23" s="114"/>
      <c r="D23" s="114"/>
    </row>
    <row r="24" spans="2:4" ht="12.75" customHeight="1">
      <c r="B24" s="114"/>
      <c r="C24" s="114"/>
      <c r="D24" s="114"/>
    </row>
    <row r="25" spans="2:4" ht="12.75" customHeight="1">
      <c r="B25" s="291" t="s">
        <v>147</v>
      </c>
      <c r="C25" s="291"/>
      <c r="D25" s="114"/>
    </row>
    <row r="26" spans="2:4" ht="12.75" customHeight="1">
      <c r="B26" s="116"/>
      <c r="C26" s="114"/>
      <c r="D26" s="114"/>
    </row>
    <row r="27" spans="2:4" ht="12.75" customHeight="1">
      <c r="B27" s="116"/>
      <c r="C27" s="114"/>
      <c r="D27" s="114"/>
    </row>
    <row r="28" spans="2:4" ht="12.75" customHeight="1">
      <c r="B28" s="145" t="s">
        <v>165</v>
      </c>
      <c r="C28" s="146">
        <f>'Registration form (Hanoi)'!F14</f>
        <v>0</v>
      </c>
      <c r="D28" s="114"/>
    </row>
    <row r="29" spans="2:4" ht="12.75" customHeight="1">
      <c r="B29" s="145" t="s">
        <v>166</v>
      </c>
      <c r="C29" s="147">
        <f>'Registration form (Hanoi)'!F16</f>
        <v>0</v>
      </c>
      <c r="D29" s="114"/>
    </row>
    <row r="30" spans="2:4" ht="12.75" customHeight="1">
      <c r="B30" s="145" t="s">
        <v>168</v>
      </c>
      <c r="C30" s="146">
        <f>'Registration form (Hanoi)'!J15</f>
        <v>0</v>
      </c>
      <c r="D30" s="114"/>
    </row>
    <row r="31" spans="2:4" ht="12.75" customHeight="1">
      <c r="B31" s="116"/>
      <c r="C31" s="114"/>
      <c r="D31" s="114"/>
    </row>
    <row r="32" spans="2:6" ht="12.75" customHeight="1">
      <c r="B32" s="292" t="str">
        <f>IF('Registration form (Hanoi)'!F56&lt;&gt;"","- Thanh toán: Như thông tin trong phiếu đăng kí thời hạn thanh toán là ngày: "&amp;'Registration form (Hanoi)'!F56,"- Thanh toán: Như thông tin trong phiếu đăng kí thời hạn thanh toán mặc định là ngày: "&amp;'Registration form (Hanoi)'!F54)</f>
        <v>- Thanh toán: Như thông tin trong phiếu đăng kí thời hạn thanh toán mặc định là ngày: 11/12/2020</v>
      </c>
      <c r="C32" s="292"/>
      <c r="D32" s="156"/>
      <c r="E32" s="156"/>
      <c r="F32" s="156"/>
    </row>
    <row r="33" spans="2:4" ht="30.75" customHeight="1">
      <c r="B33" s="293" t="s">
        <v>184</v>
      </c>
      <c r="C33" s="293"/>
      <c r="D33" s="114"/>
    </row>
    <row r="34" spans="2:4" ht="12.75" customHeight="1">
      <c r="B34" s="292" t="s">
        <v>199</v>
      </c>
      <c r="C34" s="292"/>
      <c r="D34" s="114"/>
    </row>
    <row r="35" spans="2:4" ht="12.75" customHeight="1">
      <c r="B35" s="114"/>
      <c r="C35" s="114"/>
      <c r="D35" s="114"/>
    </row>
    <row r="36" spans="2:4" ht="12.75" customHeight="1">
      <c r="B36" s="290" t="s">
        <v>148</v>
      </c>
      <c r="C36" s="290"/>
      <c r="D36" s="114"/>
    </row>
    <row r="37" spans="2:14" ht="12.75" customHeight="1">
      <c r="B37" s="116"/>
      <c r="C37" s="114"/>
      <c r="D37" s="116"/>
      <c r="E37" s="116"/>
      <c r="F37" s="116"/>
      <c r="G37" s="116"/>
      <c r="H37" s="116"/>
      <c r="I37" s="116"/>
      <c r="J37" s="116"/>
      <c r="K37" s="116"/>
      <c r="L37" s="116"/>
      <c r="M37" s="116"/>
      <c r="N37" s="116"/>
    </row>
    <row r="38" spans="2:12" ht="24.75" customHeight="1">
      <c r="B38" s="288" t="s">
        <v>183</v>
      </c>
      <c r="C38" s="288"/>
      <c r="D38" s="116"/>
      <c r="E38" s="116"/>
      <c r="F38" s="116"/>
      <c r="G38" s="116"/>
      <c r="H38" s="116"/>
      <c r="I38" s="116"/>
      <c r="J38" s="116"/>
      <c r="K38" s="116"/>
      <c r="L38" s="116"/>
    </row>
    <row r="39" spans="2:4" ht="27" customHeight="1">
      <c r="B39" s="288" t="s">
        <v>182</v>
      </c>
      <c r="C39" s="288"/>
      <c r="D39" s="114"/>
    </row>
    <row r="40" spans="2:4" ht="12.75" customHeight="1">
      <c r="B40" s="114"/>
      <c r="C40" s="114"/>
      <c r="D40" s="114"/>
    </row>
    <row r="41" spans="2:4" ht="12.75" customHeight="1">
      <c r="B41" s="114" t="s">
        <v>159</v>
      </c>
      <c r="C41" s="114"/>
      <c r="D41" s="114"/>
    </row>
    <row r="42" spans="2:4" ht="12.75" customHeight="1">
      <c r="B42" s="114" t="s">
        <v>160</v>
      </c>
      <c r="C42" s="114"/>
      <c r="D42" s="114"/>
    </row>
    <row r="43" spans="2:4" ht="12.75" customHeight="1">
      <c r="B43" s="114" t="s">
        <v>161</v>
      </c>
      <c r="C43" s="114"/>
      <c r="D43" s="114"/>
    </row>
    <row r="44" spans="2:4" ht="12.75" customHeight="1">
      <c r="B44" s="114"/>
      <c r="C44" s="114"/>
      <c r="D44" s="114"/>
    </row>
    <row r="45" spans="2:4" ht="12.75" customHeight="1">
      <c r="B45" s="118" t="s">
        <v>162</v>
      </c>
      <c r="C45" s="114" t="str">
        <f>"IMTC sẽ thông báo địa điểm học chậm nhất là ngày: "&amp;'Registration form (Hanoi)'!F54</f>
        <v>IMTC sẽ thông báo địa điểm học chậm nhất là ngày: 11/12/2020</v>
      </c>
      <c r="D45" s="114"/>
    </row>
    <row r="46" spans="2:4" ht="12.75" customHeight="1">
      <c r="B46" s="114"/>
      <c r="C46" s="114"/>
      <c r="D46" s="114"/>
    </row>
    <row r="47" spans="2:4" ht="12.75" customHeight="1">
      <c r="B47" s="118" t="s">
        <v>149</v>
      </c>
      <c r="C47" s="114"/>
      <c r="D47" s="114"/>
    </row>
    <row r="48" spans="2:4" ht="12.75" customHeight="1">
      <c r="B48" s="118"/>
      <c r="C48" s="114"/>
      <c r="D48" s="114"/>
    </row>
    <row r="49" spans="2:4" ht="12.75" customHeight="1">
      <c r="B49" s="117" t="str">
        <f>"- Ngày: "&amp;'Registration form (Hanoi)'!K8</f>
        <v>- Ngày: 17&amp;18/12/2020</v>
      </c>
      <c r="C49" s="114"/>
      <c r="D49" s="114"/>
    </row>
    <row r="50" spans="2:4" ht="12.75" customHeight="1">
      <c r="B50" s="117" t="s">
        <v>150</v>
      </c>
      <c r="C50" s="114"/>
      <c r="D50" s="114"/>
    </row>
    <row r="51" spans="2:4" ht="12.75" customHeight="1">
      <c r="B51" s="114" t="s">
        <v>170</v>
      </c>
      <c r="C51" s="114"/>
      <c r="D51" s="114"/>
    </row>
    <row r="52" spans="2:4" ht="12.75" customHeight="1">
      <c r="B52" s="114" t="s">
        <v>171</v>
      </c>
      <c r="C52" s="114"/>
      <c r="D52" s="114"/>
    </row>
    <row r="53" spans="2:4" ht="12.75" customHeight="1">
      <c r="B53" s="114"/>
      <c r="C53" s="114"/>
      <c r="D53" s="114"/>
    </row>
    <row r="54" spans="2:4" ht="12.75" customHeight="1">
      <c r="B54" s="114" t="s">
        <v>163</v>
      </c>
      <c r="C54" s="114"/>
      <c r="D54" s="114"/>
    </row>
    <row r="55" spans="2:4" ht="12.75" customHeight="1">
      <c r="B55" s="114"/>
      <c r="C55" s="114"/>
      <c r="D55" s="114"/>
    </row>
    <row r="56" spans="2:4" ht="12.75" customHeight="1">
      <c r="B56" s="114" t="str">
        <f>"Báo cáo cuối khóa học (thực hành, bài kiểm tra) sẽ được gửi đến Mr./Ms."&amp;'Registration form (Hanoi)'!F20&amp;" 3 tuần sau khóa học."</f>
        <v>Báo cáo cuối khóa học (thực hành, bài kiểm tra) sẽ được gửi đến Mr./Ms. 3 tuần sau khóa học.</v>
      </c>
      <c r="C56" s="114"/>
      <c r="D56" s="114"/>
    </row>
    <row r="57" spans="2:4" ht="12.75" customHeight="1">
      <c r="B57" s="114"/>
      <c r="C57" s="114"/>
      <c r="D57" s="114"/>
    </row>
    <row r="58" spans="2:4" ht="12.75" customHeight="1">
      <c r="B58" s="114" t="s">
        <v>167</v>
      </c>
      <c r="C58" s="114"/>
      <c r="D58" s="114"/>
    </row>
    <row r="59" spans="2:4" ht="12.75" customHeight="1">
      <c r="B59" s="114"/>
      <c r="C59" s="114"/>
      <c r="D59" s="114"/>
    </row>
    <row r="60" spans="2:4" ht="12.75" customHeight="1">
      <c r="B60" s="114" t="s">
        <v>151</v>
      </c>
      <c r="C60" s="114"/>
      <c r="D60" s="114"/>
    </row>
    <row r="61" spans="2:4" ht="12.75" customHeight="1">
      <c r="B61" s="114"/>
      <c r="C61" s="114"/>
      <c r="D61" s="114"/>
    </row>
    <row r="62" spans="2:4" ht="12.75" customHeight="1">
      <c r="B62" s="114"/>
      <c r="C62" s="114"/>
      <c r="D62" s="114"/>
    </row>
    <row r="63" spans="2:4" ht="12.75" customHeight="1">
      <c r="B63" s="114"/>
      <c r="C63" s="114"/>
      <c r="D63" s="114"/>
    </row>
    <row r="64" spans="2:4" ht="12.75" customHeight="1">
      <c r="B64" s="114"/>
      <c r="C64" s="114"/>
      <c r="D64" s="114"/>
    </row>
    <row r="65" spans="2:4" ht="12.75" customHeight="1">
      <c r="B65" s="114"/>
      <c r="C65" s="114"/>
      <c r="D65" s="114"/>
    </row>
    <row r="66" spans="2:4" ht="12.75" customHeight="1">
      <c r="B66" s="114"/>
      <c r="C66" s="114"/>
      <c r="D66" s="114"/>
    </row>
    <row r="67" spans="2:4" ht="12.75" customHeight="1">
      <c r="B67" s="114"/>
      <c r="C67" s="114"/>
      <c r="D67" s="114"/>
    </row>
    <row r="68" spans="2:3" ht="12.75">
      <c r="B68" s="114"/>
      <c r="C68" s="114"/>
    </row>
  </sheetData>
  <sheetProtection/>
  <mergeCells count="21">
    <mergeCell ref="B36:C36"/>
    <mergeCell ref="B38:C38"/>
    <mergeCell ref="B39:C39"/>
    <mergeCell ref="B19:C19"/>
    <mergeCell ref="B20:C20"/>
    <mergeCell ref="B25:C25"/>
    <mergeCell ref="B32:C32"/>
    <mergeCell ref="B33:C33"/>
    <mergeCell ref="B34:C34"/>
    <mergeCell ref="B13:C13"/>
    <mergeCell ref="B14:C14"/>
    <mergeCell ref="B15:C15"/>
    <mergeCell ref="B16:C16"/>
    <mergeCell ref="B17:C17"/>
    <mergeCell ref="B18:C18"/>
    <mergeCell ref="B4:C4"/>
    <mergeCell ref="B5:C5"/>
    <mergeCell ref="B9:C9"/>
    <mergeCell ref="B10:C10"/>
    <mergeCell ref="B11:C11"/>
    <mergeCell ref="B12:C12"/>
  </mergeCells>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AG64"/>
  <sheetViews>
    <sheetView tabSelected="1" view="pageBreakPreview" zoomScale="70" zoomScaleNormal="70" zoomScaleSheetLayoutView="70" zoomScalePageLayoutView="0" workbookViewId="0" topLeftCell="A1">
      <selection activeCell="S5" sqref="S5"/>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8" width="25.7109375" style="3" customWidth="1"/>
    <col min="9" max="9" width="30.7109375" style="3" customWidth="1"/>
    <col min="10" max="10" width="6.8515625" style="3" customWidth="1"/>
    <col min="11" max="11" width="4.7109375" style="3" customWidth="1"/>
    <col min="12" max="12" width="23.57421875" style="3" customWidth="1"/>
    <col min="13" max="13" width="16.7109375" style="3" customWidth="1"/>
    <col min="14" max="14" width="2.140625" style="3" customWidth="1"/>
    <col min="15" max="15" width="4.421875" style="3" customWidth="1"/>
    <col min="16" max="16" width="11.8515625" style="3" customWidth="1"/>
    <col min="17" max="17" width="6.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172" t="s">
        <v>69</v>
      </c>
      <c r="C2" s="173"/>
      <c r="D2" s="173"/>
      <c r="E2" s="173"/>
      <c r="F2" s="173"/>
      <c r="G2" s="173"/>
      <c r="H2" s="173"/>
      <c r="I2" s="173"/>
      <c r="J2" s="173"/>
      <c r="K2" s="173"/>
      <c r="L2" s="173"/>
      <c r="M2" s="173"/>
      <c r="N2" s="173"/>
      <c r="O2" s="173"/>
      <c r="P2" s="173"/>
      <c r="Q2" s="174"/>
      <c r="R2" s="175"/>
      <c r="S2" s="2"/>
      <c r="T2" s="2"/>
      <c r="U2" s="2"/>
      <c r="V2" s="2"/>
      <c r="AB2" s="3" t="s">
        <v>74</v>
      </c>
    </row>
    <row r="3" spans="2:28" ht="27.75" customHeight="1">
      <c r="B3" s="176" t="s">
        <v>0</v>
      </c>
      <c r="C3" s="177"/>
      <c r="D3" s="177"/>
      <c r="E3" s="177"/>
      <c r="F3" s="177"/>
      <c r="G3" s="177"/>
      <c r="H3" s="177"/>
      <c r="I3" s="177"/>
      <c r="J3" s="177"/>
      <c r="K3" s="177"/>
      <c r="L3" s="177"/>
      <c r="M3" s="177"/>
      <c r="N3" s="177"/>
      <c r="O3" s="177"/>
      <c r="P3" s="177"/>
      <c r="Q3" s="178"/>
      <c r="R3" s="179"/>
      <c r="S3" s="2"/>
      <c r="T3" s="2"/>
      <c r="U3" s="2"/>
      <c r="V3" s="2"/>
      <c r="AB3" s="3" t="s">
        <v>73</v>
      </c>
    </row>
    <row r="4" spans="2:28" ht="27.75" customHeight="1">
      <c r="B4" s="180" t="s">
        <v>89</v>
      </c>
      <c r="C4" s="181"/>
      <c r="D4" s="181"/>
      <c r="E4" s="181"/>
      <c r="F4" s="181"/>
      <c r="G4" s="181"/>
      <c r="H4" s="181"/>
      <c r="I4" s="181"/>
      <c r="J4" s="181"/>
      <c r="K4" s="181"/>
      <c r="L4" s="181"/>
      <c r="M4" s="181"/>
      <c r="N4" s="181"/>
      <c r="O4" s="181"/>
      <c r="P4" s="181"/>
      <c r="Q4" s="181"/>
      <c r="R4" s="182"/>
      <c r="S4" s="2"/>
      <c r="T4" s="2"/>
      <c r="U4" s="2"/>
      <c r="V4" s="2"/>
      <c r="AB4" s="3" t="s">
        <v>72</v>
      </c>
    </row>
    <row r="5" spans="2:18" ht="18.75" customHeight="1">
      <c r="B5" s="4" t="s">
        <v>1</v>
      </c>
      <c r="C5" s="1"/>
      <c r="D5" s="1"/>
      <c r="E5" s="1"/>
      <c r="F5" s="1"/>
      <c r="G5" s="1"/>
      <c r="H5" s="1"/>
      <c r="I5" s="1"/>
      <c r="J5" s="5"/>
      <c r="K5" s="6"/>
      <c r="L5" s="6"/>
      <c r="M5" s="6"/>
      <c r="N5" s="1"/>
      <c r="O5" s="1"/>
      <c r="P5" s="1"/>
      <c r="Q5" s="1"/>
      <c r="R5" s="164"/>
    </row>
    <row r="6" spans="2:18" ht="18.75">
      <c r="B6" s="4"/>
      <c r="C6" s="183" t="s">
        <v>155</v>
      </c>
      <c r="D6" s="183"/>
      <c r="E6" s="183"/>
      <c r="F6" s="184" t="s">
        <v>2</v>
      </c>
      <c r="G6" s="184"/>
      <c r="H6" s="184"/>
      <c r="I6" s="184"/>
      <c r="J6" s="184"/>
      <c r="K6" s="183" t="s">
        <v>154</v>
      </c>
      <c r="L6" s="183"/>
      <c r="M6" s="183"/>
      <c r="N6" s="183"/>
      <c r="O6" s="183"/>
      <c r="P6" s="183"/>
      <c r="Q6" s="183"/>
      <c r="R6" s="165"/>
    </row>
    <row r="7" spans="2:18" ht="18.75">
      <c r="B7" s="4"/>
      <c r="C7" s="185" t="s">
        <v>156</v>
      </c>
      <c r="D7" s="185"/>
      <c r="E7" s="185"/>
      <c r="F7" s="186" t="s">
        <v>3</v>
      </c>
      <c r="G7" s="187"/>
      <c r="H7" s="187"/>
      <c r="I7" s="187"/>
      <c r="J7" s="187"/>
      <c r="K7" s="188" t="s">
        <v>157</v>
      </c>
      <c r="L7" s="187"/>
      <c r="M7" s="187"/>
      <c r="N7" s="187"/>
      <c r="O7" s="187"/>
      <c r="P7" s="187"/>
      <c r="Q7" s="187"/>
      <c r="R7" s="165"/>
    </row>
    <row r="8" spans="2:18" ht="15.75" customHeight="1">
      <c r="B8" s="8"/>
      <c r="C8" s="189" t="s">
        <v>33</v>
      </c>
      <c r="D8" s="189"/>
      <c r="E8" s="189"/>
      <c r="F8" s="190" t="s">
        <v>231</v>
      </c>
      <c r="G8" s="191"/>
      <c r="H8" s="191"/>
      <c r="I8" s="191"/>
      <c r="J8" s="192"/>
      <c r="K8" s="196" t="str">
        <f>IF(C8="HN",VLOOKUP(F8,Data!$D$2:$L$14,2,FALSE),IF(C8="HCM",VLOOKUP(F8,Data!$D$2:$L$14,3,FALSE),IF(C8="Hải Phòng",VLOOKUP(F8,Data!$D$2:$L$14,6,FALSE),VLOOKUP(F8,Data!$D$2:$L$14,7,FALSE))))</f>
        <v>10&amp;11/12/2020</v>
      </c>
      <c r="L8" s="196"/>
      <c r="M8" s="196"/>
      <c r="N8" s="196"/>
      <c r="O8" s="196"/>
      <c r="P8" s="196"/>
      <c r="Q8" s="196"/>
      <c r="R8" s="165"/>
    </row>
    <row r="9" spans="2:18" ht="15.75" customHeight="1">
      <c r="B9" s="9"/>
      <c r="C9" s="189"/>
      <c r="D9" s="189"/>
      <c r="E9" s="189"/>
      <c r="F9" s="193"/>
      <c r="G9" s="194"/>
      <c r="H9" s="194"/>
      <c r="I9" s="194"/>
      <c r="J9" s="195"/>
      <c r="K9" s="196"/>
      <c r="L9" s="196"/>
      <c r="M9" s="196"/>
      <c r="N9" s="196"/>
      <c r="O9" s="196"/>
      <c r="P9" s="196"/>
      <c r="Q9" s="196"/>
      <c r="R9" s="165"/>
    </row>
    <row r="10" spans="2:18" ht="18.75">
      <c r="B10" s="4" t="s">
        <v>5</v>
      </c>
      <c r="C10" s="10"/>
      <c r="D10" s="10"/>
      <c r="E10" s="10"/>
      <c r="F10" s="10"/>
      <c r="G10" s="10"/>
      <c r="H10" s="1"/>
      <c r="I10" s="1"/>
      <c r="J10" s="5"/>
      <c r="K10" s="6"/>
      <c r="L10" s="6"/>
      <c r="M10" s="6"/>
      <c r="N10" s="1"/>
      <c r="O10" s="1"/>
      <c r="P10" s="1"/>
      <c r="Q10" s="1"/>
      <c r="R10" s="165"/>
    </row>
    <row r="11" spans="2:18" ht="15.75">
      <c r="B11" s="11"/>
      <c r="C11" s="12" t="s">
        <v>6</v>
      </c>
      <c r="D11" s="12"/>
      <c r="E11" s="1"/>
      <c r="F11" s="10"/>
      <c r="G11" s="10"/>
      <c r="H11" s="1"/>
      <c r="I11" s="1"/>
      <c r="J11" s="5"/>
      <c r="K11" s="5"/>
      <c r="L11" s="6"/>
      <c r="M11" s="6"/>
      <c r="N11" s="1"/>
      <c r="O11" s="1"/>
      <c r="P11" s="1"/>
      <c r="Q11" s="1"/>
      <c r="R11" s="165"/>
    </row>
    <row r="12" spans="2:18" ht="21" customHeight="1">
      <c r="B12" s="11"/>
      <c r="C12" s="13" t="s">
        <v>7</v>
      </c>
      <c r="D12" s="13"/>
      <c r="E12" s="10"/>
      <c r="F12" s="10"/>
      <c r="G12" s="10"/>
      <c r="H12" s="1"/>
      <c r="I12" s="1"/>
      <c r="J12" s="5"/>
      <c r="K12" s="14"/>
      <c r="L12" s="1"/>
      <c r="M12" s="1"/>
      <c r="N12" s="1"/>
      <c r="O12" s="1"/>
      <c r="P12" s="1"/>
      <c r="Q12" s="1"/>
      <c r="R12" s="165"/>
    </row>
    <row r="13" spans="2:33" ht="24" customHeight="1">
      <c r="B13" s="8"/>
      <c r="C13" s="197" t="s">
        <v>8</v>
      </c>
      <c r="D13" s="197"/>
      <c r="E13" s="198"/>
      <c r="F13" s="217" t="s">
        <v>9</v>
      </c>
      <c r="G13" s="218"/>
      <c r="H13" s="218"/>
      <c r="I13" s="218"/>
      <c r="J13" s="218"/>
      <c r="K13" s="218"/>
      <c r="L13" s="218"/>
      <c r="M13" s="218"/>
      <c r="N13" s="218"/>
      <c r="O13" s="218"/>
      <c r="P13" s="218"/>
      <c r="Q13" s="219"/>
      <c r="R13" s="163"/>
      <c r="S13" s="162"/>
      <c r="T13" s="162"/>
      <c r="U13" s="162"/>
      <c r="V13" s="162"/>
      <c r="W13" s="162"/>
      <c r="X13" s="162"/>
      <c r="Y13" s="162"/>
      <c r="Z13" s="162"/>
      <c r="AA13" s="162"/>
      <c r="AB13" s="162"/>
      <c r="AC13" s="162"/>
      <c r="AD13" s="162"/>
      <c r="AE13" s="162"/>
      <c r="AF13" s="162"/>
      <c r="AG13" s="162"/>
    </row>
    <row r="14" spans="2:22" ht="42" customHeight="1">
      <c r="B14" s="9"/>
      <c r="C14" s="197"/>
      <c r="D14" s="197"/>
      <c r="E14" s="198"/>
      <c r="F14" s="199"/>
      <c r="G14" s="199"/>
      <c r="H14" s="199"/>
      <c r="I14" s="199"/>
      <c r="J14" s="199"/>
      <c r="K14" s="199"/>
      <c r="L14" s="199"/>
      <c r="M14" s="199"/>
      <c r="N14" s="199"/>
      <c r="O14" s="199"/>
      <c r="P14" s="199"/>
      <c r="Q14" s="200"/>
      <c r="R14" s="16"/>
      <c r="S14" s="15"/>
      <c r="T14" s="15"/>
      <c r="U14" s="15"/>
      <c r="V14" s="15"/>
    </row>
    <row r="15" spans="2:18" ht="33.75" customHeight="1">
      <c r="B15" s="9"/>
      <c r="C15" s="201" t="s">
        <v>10</v>
      </c>
      <c r="D15" s="202"/>
      <c r="E15" s="202"/>
      <c r="F15" s="205" t="s">
        <v>175</v>
      </c>
      <c r="G15" s="206"/>
      <c r="H15" s="206"/>
      <c r="I15" s="207" t="s">
        <v>11</v>
      </c>
      <c r="J15" s="209"/>
      <c r="K15" s="210"/>
      <c r="L15" s="210"/>
      <c r="M15" s="210"/>
      <c r="N15" s="210"/>
      <c r="O15" s="210"/>
      <c r="P15" s="210"/>
      <c r="Q15" s="211"/>
      <c r="R15" s="17"/>
    </row>
    <row r="16" spans="2:18" ht="54" customHeight="1">
      <c r="B16" s="9"/>
      <c r="C16" s="203"/>
      <c r="D16" s="204"/>
      <c r="E16" s="204"/>
      <c r="F16" s="215"/>
      <c r="G16" s="216"/>
      <c r="H16" s="216"/>
      <c r="I16" s="208"/>
      <c r="J16" s="212"/>
      <c r="K16" s="213"/>
      <c r="L16" s="213"/>
      <c r="M16" s="213"/>
      <c r="N16" s="213"/>
      <c r="O16" s="213"/>
      <c r="P16" s="213"/>
      <c r="Q16" s="214"/>
      <c r="R16" s="17"/>
    </row>
    <row r="17" spans="2:18" ht="28.5" customHeight="1">
      <c r="B17" s="9"/>
      <c r="C17" s="198" t="s">
        <v>117</v>
      </c>
      <c r="D17" s="198"/>
      <c r="E17" s="198"/>
      <c r="F17" s="220" t="s">
        <v>177</v>
      </c>
      <c r="G17" s="220"/>
      <c r="H17" s="220"/>
      <c r="I17" s="143" t="s">
        <v>12</v>
      </c>
      <c r="J17" s="221" t="s">
        <v>190</v>
      </c>
      <c r="K17" s="221"/>
      <c r="L17" s="221"/>
      <c r="M17" s="221"/>
      <c r="N17" s="221"/>
      <c r="O17" s="221"/>
      <c r="P17" s="221"/>
      <c r="Q17" s="221"/>
      <c r="R17" s="17"/>
    </row>
    <row r="18" spans="2:18" ht="28.5" customHeight="1">
      <c r="B18" s="9"/>
      <c r="C18" s="198"/>
      <c r="D18" s="198"/>
      <c r="E18" s="198"/>
      <c r="F18" s="222"/>
      <c r="G18" s="222"/>
      <c r="H18" s="222"/>
      <c r="I18" s="143" t="s">
        <v>13</v>
      </c>
      <c r="J18" s="221"/>
      <c r="K18" s="221"/>
      <c r="L18" s="221"/>
      <c r="M18" s="221"/>
      <c r="N18" s="221"/>
      <c r="O18" s="221"/>
      <c r="P18" s="221"/>
      <c r="Q18" s="221"/>
      <c r="R18" s="17"/>
    </row>
    <row r="19" spans="2:18" ht="28.5" customHeight="1">
      <c r="B19" s="9"/>
      <c r="C19" s="198" t="s">
        <v>14</v>
      </c>
      <c r="D19" s="198"/>
      <c r="E19" s="198"/>
      <c r="F19" s="206" t="s">
        <v>176</v>
      </c>
      <c r="G19" s="206"/>
      <c r="H19" s="206"/>
      <c r="I19" s="142" t="s">
        <v>15</v>
      </c>
      <c r="J19" s="221"/>
      <c r="K19" s="221"/>
      <c r="L19" s="221"/>
      <c r="M19" s="221"/>
      <c r="N19" s="221"/>
      <c r="O19" s="221"/>
      <c r="P19" s="221"/>
      <c r="Q19" s="221"/>
      <c r="R19" s="17"/>
    </row>
    <row r="20" spans="2:18" ht="28.5" customHeight="1">
      <c r="B20" s="9"/>
      <c r="C20" s="198"/>
      <c r="D20" s="198"/>
      <c r="E20" s="198"/>
      <c r="F20" s="221"/>
      <c r="G20" s="221"/>
      <c r="H20" s="221"/>
      <c r="I20" s="142" t="s">
        <v>16</v>
      </c>
      <c r="J20" s="221"/>
      <c r="K20" s="221"/>
      <c r="L20" s="221"/>
      <c r="M20" s="221"/>
      <c r="N20" s="221"/>
      <c r="O20" s="221"/>
      <c r="P20" s="221"/>
      <c r="Q20" s="221"/>
      <c r="R20" s="17"/>
    </row>
    <row r="21" spans="2:18" ht="19.5" customHeight="1">
      <c r="B21" s="20"/>
      <c r="C21" s="223" t="s">
        <v>65</v>
      </c>
      <c r="D21" s="224"/>
      <c r="E21" s="224"/>
      <c r="F21" s="224"/>
      <c r="G21" s="224"/>
      <c r="H21" s="224"/>
      <c r="I21" s="224"/>
      <c r="J21" s="224"/>
      <c r="K21" s="224"/>
      <c r="L21" s="224"/>
      <c r="M21" s="224"/>
      <c r="N21" s="224"/>
      <c r="O21" s="224"/>
      <c r="P21" s="224"/>
      <c r="Q21" s="225"/>
      <c r="R21" s="21"/>
    </row>
    <row r="22" spans="2:18" ht="19.5" customHeight="1">
      <c r="B22" s="22"/>
      <c r="C22" s="23"/>
      <c r="D22" s="24" t="s">
        <v>62</v>
      </c>
      <c r="E22" s="24"/>
      <c r="F22" s="18"/>
      <c r="G22" s="19" t="s">
        <v>118</v>
      </c>
      <c r="H22" s="18"/>
      <c r="I22" s="95" t="s">
        <v>173</v>
      </c>
      <c r="J22" s="18"/>
      <c r="K22" s="18"/>
      <c r="L22" s="18"/>
      <c r="M22" s="19"/>
      <c r="N22" s="25" t="s">
        <v>152</v>
      </c>
      <c r="O22" s="24" t="s">
        <v>178</v>
      </c>
      <c r="P22" s="23"/>
      <c r="Q22" s="26"/>
      <c r="R22" s="27"/>
    </row>
    <row r="23" spans="2:18" ht="19.5" customHeight="1">
      <c r="B23" s="22"/>
      <c r="C23" s="28"/>
      <c r="D23" s="29" t="s">
        <v>63</v>
      </c>
      <c r="E23" s="29"/>
      <c r="F23" s="30"/>
      <c r="G23" s="29" t="s">
        <v>17</v>
      </c>
      <c r="H23" s="30"/>
      <c r="I23" s="96" t="s">
        <v>174</v>
      </c>
      <c r="J23" s="30"/>
      <c r="K23" s="30"/>
      <c r="L23" s="30"/>
      <c r="M23" s="29"/>
      <c r="N23" s="31" t="s">
        <v>152</v>
      </c>
      <c r="O23" s="31" t="s">
        <v>179</v>
      </c>
      <c r="P23" s="29"/>
      <c r="Q23" s="32"/>
      <c r="R23" s="33"/>
    </row>
    <row r="24" spans="2:18" ht="24.75" customHeight="1">
      <c r="B24" s="4" t="s">
        <v>18</v>
      </c>
      <c r="C24" s="10"/>
      <c r="D24" s="10"/>
      <c r="E24" s="10"/>
      <c r="F24" s="1"/>
      <c r="G24" s="1"/>
      <c r="H24" s="1"/>
      <c r="I24" s="1"/>
      <c r="J24" s="1"/>
      <c r="K24" s="1"/>
      <c r="L24" s="1"/>
      <c r="M24" s="1"/>
      <c r="N24" s="1"/>
      <c r="O24" s="1"/>
      <c r="P24" s="1"/>
      <c r="Q24" s="1"/>
      <c r="R24" s="7"/>
    </row>
    <row r="25" spans="2:18" ht="33" customHeight="1">
      <c r="B25" s="9"/>
      <c r="C25" s="226" t="s">
        <v>19</v>
      </c>
      <c r="D25" s="226" t="s">
        <v>71</v>
      </c>
      <c r="E25" s="228" t="s">
        <v>20</v>
      </c>
      <c r="F25" s="228" t="s">
        <v>153</v>
      </c>
      <c r="G25" s="228" t="s">
        <v>185</v>
      </c>
      <c r="H25" s="230" t="s">
        <v>21</v>
      </c>
      <c r="I25" s="231"/>
      <c r="J25" s="232" t="s">
        <v>22</v>
      </c>
      <c r="K25" s="232"/>
      <c r="L25" s="232"/>
      <c r="M25" s="232"/>
      <c r="N25" s="232"/>
      <c r="O25" s="232"/>
      <c r="P25" s="232"/>
      <c r="Q25" s="232"/>
      <c r="R25" s="34"/>
    </row>
    <row r="26" spans="2:18" ht="31.5" customHeight="1">
      <c r="B26" s="9"/>
      <c r="C26" s="227"/>
      <c r="D26" s="227"/>
      <c r="E26" s="229"/>
      <c r="F26" s="229"/>
      <c r="G26" s="228"/>
      <c r="H26" s="139" t="s">
        <v>23</v>
      </c>
      <c r="I26" s="141" t="s">
        <v>172</v>
      </c>
      <c r="J26" s="232"/>
      <c r="K26" s="232"/>
      <c r="L26" s="232"/>
      <c r="M26" s="232"/>
      <c r="N26" s="232"/>
      <c r="O26" s="232"/>
      <c r="P26" s="232"/>
      <c r="Q26" s="232"/>
      <c r="R26" s="34"/>
    </row>
    <row r="27" spans="2:18" ht="30" customHeight="1">
      <c r="B27" s="9"/>
      <c r="C27" s="166">
        <v>1</v>
      </c>
      <c r="D27" s="140"/>
      <c r="E27" s="157"/>
      <c r="F27" s="158"/>
      <c r="G27" s="158"/>
      <c r="H27" s="144"/>
      <c r="I27" s="144"/>
      <c r="J27" s="233"/>
      <c r="K27" s="234"/>
      <c r="L27" s="234"/>
      <c r="M27" s="234"/>
      <c r="N27" s="234"/>
      <c r="O27" s="234"/>
      <c r="P27" s="234"/>
      <c r="Q27" s="235"/>
      <c r="R27" s="16"/>
    </row>
    <row r="28" spans="2:18" ht="30" customHeight="1">
      <c r="B28" s="9"/>
      <c r="C28" s="166">
        <v>2</v>
      </c>
      <c r="D28" s="140"/>
      <c r="E28" s="157"/>
      <c r="F28" s="158"/>
      <c r="G28" s="158"/>
      <c r="H28" s="144"/>
      <c r="I28" s="144"/>
      <c r="J28" s="236"/>
      <c r="K28" s="237"/>
      <c r="L28" s="237"/>
      <c r="M28" s="237"/>
      <c r="N28" s="237"/>
      <c r="O28" s="237"/>
      <c r="P28" s="237"/>
      <c r="Q28" s="238"/>
      <c r="R28" s="16"/>
    </row>
    <row r="29" spans="2:18" ht="30" customHeight="1">
      <c r="B29" s="9"/>
      <c r="C29" s="166">
        <v>3</v>
      </c>
      <c r="D29" s="140"/>
      <c r="E29" s="157"/>
      <c r="F29" s="158"/>
      <c r="G29" s="158"/>
      <c r="H29" s="144"/>
      <c r="I29" s="144"/>
      <c r="J29" s="236"/>
      <c r="K29" s="237"/>
      <c r="L29" s="237"/>
      <c r="M29" s="237"/>
      <c r="N29" s="237"/>
      <c r="O29" s="237"/>
      <c r="P29" s="237"/>
      <c r="Q29" s="238"/>
      <c r="R29" s="16"/>
    </row>
    <row r="30" spans="2:18" ht="30" customHeight="1">
      <c r="B30" s="9"/>
      <c r="C30" s="166">
        <v>4</v>
      </c>
      <c r="D30" s="140"/>
      <c r="E30" s="157"/>
      <c r="F30" s="158"/>
      <c r="G30" s="158"/>
      <c r="H30" s="144"/>
      <c r="I30" s="144"/>
      <c r="J30" s="236"/>
      <c r="K30" s="237"/>
      <c r="L30" s="237"/>
      <c r="M30" s="237"/>
      <c r="N30" s="237"/>
      <c r="O30" s="237"/>
      <c r="P30" s="237"/>
      <c r="Q30" s="238"/>
      <c r="R30" s="16"/>
    </row>
    <row r="31" spans="2:18" ht="30" customHeight="1">
      <c r="B31" s="9"/>
      <c r="C31" s="166">
        <v>5</v>
      </c>
      <c r="D31" s="140"/>
      <c r="E31" s="157"/>
      <c r="F31" s="158"/>
      <c r="G31" s="158"/>
      <c r="H31" s="144"/>
      <c r="I31" s="144"/>
      <c r="J31" s="236"/>
      <c r="K31" s="237"/>
      <c r="L31" s="237"/>
      <c r="M31" s="237"/>
      <c r="N31" s="237"/>
      <c r="O31" s="237"/>
      <c r="P31" s="237"/>
      <c r="Q31" s="238"/>
      <c r="R31" s="16"/>
    </row>
    <row r="32" spans="2:18" ht="30" customHeight="1">
      <c r="B32" s="9"/>
      <c r="C32" s="166">
        <v>6</v>
      </c>
      <c r="D32" s="140"/>
      <c r="E32" s="157"/>
      <c r="F32" s="158"/>
      <c r="G32" s="158"/>
      <c r="H32" s="144"/>
      <c r="I32" s="144"/>
      <c r="J32" s="236"/>
      <c r="K32" s="237"/>
      <c r="L32" s="237"/>
      <c r="M32" s="237"/>
      <c r="N32" s="237"/>
      <c r="O32" s="237"/>
      <c r="P32" s="237"/>
      <c r="Q32" s="238"/>
      <c r="R32" s="16"/>
    </row>
    <row r="33" spans="2:18" ht="30" customHeight="1">
      <c r="B33" s="9"/>
      <c r="C33" s="166">
        <v>7</v>
      </c>
      <c r="D33" s="140"/>
      <c r="E33" s="157"/>
      <c r="F33" s="158"/>
      <c r="G33" s="158"/>
      <c r="H33" s="144"/>
      <c r="I33" s="144"/>
      <c r="J33" s="236"/>
      <c r="K33" s="237"/>
      <c r="L33" s="237"/>
      <c r="M33" s="237"/>
      <c r="N33" s="237"/>
      <c r="O33" s="237"/>
      <c r="P33" s="237"/>
      <c r="Q33" s="238"/>
      <c r="R33" s="16"/>
    </row>
    <row r="34" spans="2:18" ht="30" customHeight="1">
      <c r="B34" s="9"/>
      <c r="C34" s="166">
        <v>8</v>
      </c>
      <c r="D34" s="140"/>
      <c r="E34" s="157"/>
      <c r="F34" s="158"/>
      <c r="G34" s="158"/>
      <c r="H34" s="144"/>
      <c r="I34" s="144"/>
      <c r="J34" s="236"/>
      <c r="K34" s="237"/>
      <c r="L34" s="237"/>
      <c r="M34" s="237"/>
      <c r="N34" s="237"/>
      <c r="O34" s="237"/>
      <c r="P34" s="237"/>
      <c r="Q34" s="238"/>
      <c r="R34" s="16"/>
    </row>
    <row r="35" spans="2:18" ht="30" customHeight="1">
      <c r="B35" s="9"/>
      <c r="C35" s="166">
        <v>9</v>
      </c>
      <c r="D35" s="140"/>
      <c r="E35" s="157"/>
      <c r="F35" s="158"/>
      <c r="G35" s="158"/>
      <c r="H35" s="144"/>
      <c r="I35" s="144"/>
      <c r="J35" s="236"/>
      <c r="K35" s="237"/>
      <c r="L35" s="237"/>
      <c r="M35" s="237"/>
      <c r="N35" s="237"/>
      <c r="O35" s="237"/>
      <c r="P35" s="237"/>
      <c r="Q35" s="238"/>
      <c r="R35" s="16"/>
    </row>
    <row r="36" spans="2:18" ht="30" customHeight="1">
      <c r="B36" s="9"/>
      <c r="C36" s="166">
        <v>10</v>
      </c>
      <c r="D36" s="140"/>
      <c r="E36" s="157"/>
      <c r="F36" s="158"/>
      <c r="G36" s="158"/>
      <c r="H36" s="144"/>
      <c r="I36" s="144"/>
      <c r="J36" s="236"/>
      <c r="K36" s="237"/>
      <c r="L36" s="237"/>
      <c r="M36" s="237"/>
      <c r="N36" s="237"/>
      <c r="O36" s="237"/>
      <c r="P36" s="237"/>
      <c r="Q36" s="238"/>
      <c r="R36" s="16"/>
    </row>
    <row r="37" spans="2:18" ht="30" customHeight="1">
      <c r="B37" s="9"/>
      <c r="C37" s="166">
        <v>11</v>
      </c>
      <c r="D37" s="140"/>
      <c r="E37" s="157"/>
      <c r="F37" s="158"/>
      <c r="G37" s="158"/>
      <c r="H37" s="144"/>
      <c r="I37" s="144"/>
      <c r="J37" s="236"/>
      <c r="K37" s="237"/>
      <c r="L37" s="237"/>
      <c r="M37" s="237"/>
      <c r="N37" s="237"/>
      <c r="O37" s="237"/>
      <c r="P37" s="237"/>
      <c r="Q37" s="238"/>
      <c r="R37" s="16"/>
    </row>
    <row r="38" spans="2:18" ht="30" customHeight="1">
      <c r="B38" s="9"/>
      <c r="C38" s="166">
        <v>12</v>
      </c>
      <c r="D38" s="140"/>
      <c r="E38" s="157"/>
      <c r="F38" s="158"/>
      <c r="G38" s="158"/>
      <c r="H38" s="144"/>
      <c r="I38" s="144"/>
      <c r="J38" s="236"/>
      <c r="K38" s="237"/>
      <c r="L38" s="237"/>
      <c r="M38" s="237"/>
      <c r="N38" s="237"/>
      <c r="O38" s="237"/>
      <c r="P38" s="237"/>
      <c r="Q38" s="238"/>
      <c r="R38" s="16"/>
    </row>
    <row r="39" spans="2:18" ht="19.5" customHeight="1">
      <c r="B39" s="9"/>
      <c r="C39" s="59">
        <f>COUNTA(E27:E38)</f>
        <v>0</v>
      </c>
      <c r="D39" s="60"/>
      <c r="E39" s="138"/>
      <c r="F39" s="138"/>
      <c r="G39" s="138"/>
      <c r="H39" s="138"/>
      <c r="I39" s="138"/>
      <c r="J39" s="239"/>
      <c r="K39" s="240"/>
      <c r="L39" s="240"/>
      <c r="M39" s="240"/>
      <c r="N39" s="240"/>
      <c r="O39" s="240"/>
      <c r="P39" s="240"/>
      <c r="Q39" s="241"/>
      <c r="R39" s="7"/>
    </row>
    <row r="40" spans="2:18" ht="18.75">
      <c r="B40" s="4" t="s">
        <v>24</v>
      </c>
      <c r="C40" s="10"/>
      <c r="D40" s="10"/>
      <c r="E40" s="10"/>
      <c r="F40" s="1"/>
      <c r="G40" s="1"/>
      <c r="H40" s="1"/>
      <c r="I40" s="1"/>
      <c r="J40" s="1"/>
      <c r="K40" s="1"/>
      <c r="L40" s="1"/>
      <c r="M40" s="1"/>
      <c r="N40" s="1"/>
      <c r="O40" s="1"/>
      <c r="P40" s="1"/>
      <c r="Q40" s="1"/>
      <c r="R40" s="7"/>
    </row>
    <row r="41" spans="2:18" ht="24.75" customHeight="1">
      <c r="B41" s="9"/>
      <c r="C41" s="230" t="s">
        <v>25</v>
      </c>
      <c r="D41" s="231"/>
      <c r="E41" s="231"/>
      <c r="F41" s="231"/>
      <c r="G41" s="231"/>
      <c r="H41" s="231"/>
      <c r="I41" s="231"/>
      <c r="J41" s="231"/>
      <c r="K41" s="231"/>
      <c r="L41" s="231"/>
      <c r="M41" s="231"/>
      <c r="N41" s="231"/>
      <c r="O41" s="231"/>
      <c r="P41" s="231"/>
      <c r="Q41" s="242"/>
      <c r="R41" s="35"/>
    </row>
    <row r="42" spans="2:18" ht="29.25" customHeight="1">
      <c r="B42" s="9"/>
      <c r="C42" s="243"/>
      <c r="D42" s="244"/>
      <c r="E42" s="244"/>
      <c r="F42" s="244"/>
      <c r="G42" s="244"/>
      <c r="H42" s="244"/>
      <c r="I42" s="244"/>
      <c r="J42" s="244"/>
      <c r="K42" s="244"/>
      <c r="L42" s="244"/>
      <c r="M42" s="244"/>
      <c r="N42" s="244"/>
      <c r="O42" s="244"/>
      <c r="P42" s="244"/>
      <c r="Q42" s="245"/>
      <c r="R42" s="21"/>
    </row>
    <row r="43" spans="2:18" ht="15">
      <c r="B43" s="9"/>
      <c r="C43" s="246"/>
      <c r="D43" s="247"/>
      <c r="E43" s="247"/>
      <c r="F43" s="247"/>
      <c r="G43" s="247"/>
      <c r="H43" s="247"/>
      <c r="I43" s="247"/>
      <c r="J43" s="247"/>
      <c r="K43" s="247"/>
      <c r="L43" s="247"/>
      <c r="M43" s="247"/>
      <c r="N43" s="247"/>
      <c r="O43" s="247"/>
      <c r="P43" s="247"/>
      <c r="Q43" s="248"/>
      <c r="R43" s="21"/>
    </row>
    <row r="44" spans="2:18" ht="16.5" customHeight="1">
      <c r="B44" s="9"/>
      <c r="C44" s="246"/>
      <c r="D44" s="247"/>
      <c r="E44" s="247"/>
      <c r="F44" s="247"/>
      <c r="G44" s="247"/>
      <c r="H44" s="247"/>
      <c r="I44" s="247"/>
      <c r="J44" s="247"/>
      <c r="K44" s="247"/>
      <c r="L44" s="247"/>
      <c r="M44" s="247"/>
      <c r="N44" s="247"/>
      <c r="O44" s="247"/>
      <c r="P44" s="247"/>
      <c r="Q44" s="248"/>
      <c r="R44" s="21"/>
    </row>
    <row r="45" spans="2:18" ht="15">
      <c r="B45" s="9"/>
      <c r="C45" s="249"/>
      <c r="D45" s="250"/>
      <c r="E45" s="250"/>
      <c r="F45" s="250"/>
      <c r="G45" s="250"/>
      <c r="H45" s="250"/>
      <c r="I45" s="250"/>
      <c r="J45" s="250"/>
      <c r="K45" s="250"/>
      <c r="L45" s="250"/>
      <c r="M45" s="250"/>
      <c r="N45" s="250"/>
      <c r="O45" s="250"/>
      <c r="P45" s="250"/>
      <c r="Q45" s="251"/>
      <c r="R45" s="36"/>
    </row>
    <row r="46" spans="2:18" ht="6.75" customHeight="1">
      <c r="B46" s="9"/>
      <c r="C46" s="37"/>
      <c r="D46" s="37"/>
      <c r="E46" s="37"/>
      <c r="F46" s="37"/>
      <c r="G46" s="37"/>
      <c r="H46" s="37"/>
      <c r="I46" s="37"/>
      <c r="J46" s="37"/>
      <c r="K46" s="37"/>
      <c r="L46" s="37"/>
      <c r="M46" s="37"/>
      <c r="N46" s="37"/>
      <c r="O46" s="37"/>
      <c r="P46" s="37"/>
      <c r="Q46" s="37"/>
      <c r="R46" s="38"/>
    </row>
    <row r="47" spans="2:18" ht="18.75">
      <c r="B47" s="4" t="s">
        <v>26</v>
      </c>
      <c r="C47" s="10"/>
      <c r="D47" s="10"/>
      <c r="E47" s="10"/>
      <c r="F47" s="1"/>
      <c r="G47" s="1"/>
      <c r="H47" s="1"/>
      <c r="I47" s="1"/>
      <c r="J47" s="1"/>
      <c r="K47" s="1"/>
      <c r="L47" s="1"/>
      <c r="M47" s="1"/>
      <c r="N47" s="1"/>
      <c r="O47" s="1"/>
      <c r="P47" s="1"/>
      <c r="Q47" s="1"/>
      <c r="R47" s="7"/>
    </row>
    <row r="48" spans="2:18" ht="15" customHeight="1">
      <c r="B48" s="9"/>
      <c r="C48" s="252" t="s">
        <v>27</v>
      </c>
      <c r="D48" s="253"/>
      <c r="E48" s="253"/>
      <c r="F48" s="254" t="s">
        <v>56</v>
      </c>
      <c r="G48" s="254"/>
      <c r="H48" s="254"/>
      <c r="I48" s="254"/>
      <c r="J48" s="254"/>
      <c r="K48" s="254"/>
      <c r="L48" s="254"/>
      <c r="M48" s="254"/>
      <c r="N48" s="254"/>
      <c r="O48" s="254"/>
      <c r="P48" s="254"/>
      <c r="Q48" s="254"/>
      <c r="R48" s="39"/>
    </row>
    <row r="49" spans="2:18" ht="15" customHeight="1">
      <c r="B49" s="9"/>
      <c r="C49" s="252"/>
      <c r="D49" s="253"/>
      <c r="E49" s="253"/>
      <c r="F49" s="254"/>
      <c r="G49" s="254"/>
      <c r="H49" s="254"/>
      <c r="I49" s="254"/>
      <c r="J49" s="254"/>
      <c r="K49" s="254"/>
      <c r="L49" s="254"/>
      <c r="M49" s="254"/>
      <c r="N49" s="254"/>
      <c r="O49" s="254"/>
      <c r="P49" s="254"/>
      <c r="Q49" s="254"/>
      <c r="R49" s="39"/>
    </row>
    <row r="50" spans="2:18" ht="15" customHeight="1">
      <c r="B50" s="9"/>
      <c r="C50" s="252" t="s">
        <v>28</v>
      </c>
      <c r="D50" s="253"/>
      <c r="E50" s="253"/>
      <c r="F50" s="255" t="s">
        <v>29</v>
      </c>
      <c r="G50" s="255"/>
      <c r="H50" s="255"/>
      <c r="I50" s="255"/>
      <c r="J50" s="255"/>
      <c r="K50" s="255"/>
      <c r="L50" s="255"/>
      <c r="M50" s="255"/>
      <c r="N50" s="255"/>
      <c r="O50" s="255"/>
      <c r="P50" s="255"/>
      <c r="Q50" s="255"/>
      <c r="R50" s="34"/>
    </row>
    <row r="51" spans="2:18" ht="15" customHeight="1">
      <c r="B51" s="9"/>
      <c r="C51" s="252"/>
      <c r="D51" s="253"/>
      <c r="E51" s="253"/>
      <c r="F51" s="255"/>
      <c r="G51" s="255"/>
      <c r="H51" s="255"/>
      <c r="I51" s="255"/>
      <c r="J51" s="255"/>
      <c r="K51" s="255"/>
      <c r="L51" s="255"/>
      <c r="M51" s="255"/>
      <c r="N51" s="255"/>
      <c r="O51" s="255"/>
      <c r="P51" s="255"/>
      <c r="Q51" s="255"/>
      <c r="R51" s="34"/>
    </row>
    <row r="52" spans="2:18" ht="15" customHeight="1">
      <c r="B52" s="9"/>
      <c r="C52" s="252" t="s">
        <v>30</v>
      </c>
      <c r="D52" s="253"/>
      <c r="E52" s="253"/>
      <c r="F52" s="255" t="s">
        <v>81</v>
      </c>
      <c r="G52" s="255"/>
      <c r="H52" s="255"/>
      <c r="I52" s="255"/>
      <c r="J52" s="255"/>
      <c r="K52" s="255"/>
      <c r="L52" s="255"/>
      <c r="M52" s="255"/>
      <c r="N52" s="255"/>
      <c r="O52" s="255"/>
      <c r="P52" s="255"/>
      <c r="Q52" s="255"/>
      <c r="R52" s="34"/>
    </row>
    <row r="53" spans="2:18" ht="15" customHeight="1">
      <c r="B53" s="9"/>
      <c r="C53" s="252"/>
      <c r="D53" s="253"/>
      <c r="E53" s="253"/>
      <c r="F53" s="255"/>
      <c r="G53" s="255"/>
      <c r="H53" s="255"/>
      <c r="I53" s="255"/>
      <c r="J53" s="255"/>
      <c r="K53" s="255"/>
      <c r="L53" s="255"/>
      <c r="M53" s="255"/>
      <c r="N53" s="255"/>
      <c r="O53" s="255"/>
      <c r="P53" s="255"/>
      <c r="Q53" s="255"/>
      <c r="R53" s="34"/>
    </row>
    <row r="54" spans="2:18" ht="15" customHeight="1">
      <c r="B54" s="9"/>
      <c r="C54" s="252" t="s">
        <v>119</v>
      </c>
      <c r="D54" s="253"/>
      <c r="E54" s="253"/>
      <c r="F54" s="263" t="str">
        <f>IF(C8="HN",VLOOKUP(F8,Data!$D$2:$L$14,4,FALSE),IF(C8="HCM",VLOOKUP(F8,Data!$D$2:$L$14,5,FALSE)))</f>
        <v>04/12/2020</v>
      </c>
      <c r="G54" s="264"/>
      <c r="H54" s="264"/>
      <c r="I54" s="264"/>
      <c r="J54" s="264"/>
      <c r="K54" s="264"/>
      <c r="L54" s="264"/>
      <c r="M54" s="264"/>
      <c r="N54" s="264"/>
      <c r="O54" s="264"/>
      <c r="P54" s="264"/>
      <c r="Q54" s="265"/>
      <c r="R54" s="34"/>
    </row>
    <row r="55" spans="2:18" ht="15" customHeight="1">
      <c r="B55" s="9"/>
      <c r="C55" s="252"/>
      <c r="D55" s="253"/>
      <c r="E55" s="253"/>
      <c r="F55" s="266"/>
      <c r="G55" s="267"/>
      <c r="H55" s="267"/>
      <c r="I55" s="267"/>
      <c r="J55" s="267"/>
      <c r="K55" s="267"/>
      <c r="L55" s="267"/>
      <c r="M55" s="267"/>
      <c r="N55" s="267"/>
      <c r="O55" s="267"/>
      <c r="P55" s="267"/>
      <c r="Q55" s="268"/>
      <c r="R55" s="34"/>
    </row>
    <row r="56" spans="2:18" ht="33" customHeight="1">
      <c r="B56" s="9"/>
      <c r="C56" s="201" t="s">
        <v>230</v>
      </c>
      <c r="D56" s="202"/>
      <c r="E56" s="202"/>
      <c r="F56" s="263"/>
      <c r="G56" s="264"/>
      <c r="H56" s="264"/>
      <c r="I56" s="264"/>
      <c r="J56" s="264"/>
      <c r="K56" s="264"/>
      <c r="L56" s="264"/>
      <c r="M56" s="264"/>
      <c r="N56" s="264"/>
      <c r="O56" s="264"/>
      <c r="P56" s="264"/>
      <c r="Q56" s="265"/>
      <c r="R56" s="97"/>
    </row>
    <row r="57" spans="2:18" ht="39.75" customHeight="1">
      <c r="B57" s="9"/>
      <c r="C57" s="203"/>
      <c r="D57" s="204"/>
      <c r="E57" s="204"/>
      <c r="F57" s="266"/>
      <c r="G57" s="267"/>
      <c r="H57" s="267"/>
      <c r="I57" s="267"/>
      <c r="J57" s="267"/>
      <c r="K57" s="267"/>
      <c r="L57" s="267"/>
      <c r="M57" s="267"/>
      <c r="N57" s="267"/>
      <c r="O57" s="267"/>
      <c r="P57" s="267"/>
      <c r="Q57" s="268"/>
      <c r="R57" s="97"/>
    </row>
    <row r="58" spans="2:18" ht="18.75" customHeight="1">
      <c r="B58" s="9"/>
      <c r="C58" s="1"/>
      <c r="D58" s="1"/>
      <c r="E58" s="1"/>
      <c r="F58" s="1"/>
      <c r="G58" s="1"/>
      <c r="H58" s="1"/>
      <c r="I58" s="1"/>
      <c r="J58" s="1"/>
      <c r="K58" s="1"/>
      <c r="L58" s="1"/>
      <c r="M58" s="1"/>
      <c r="N58" s="1"/>
      <c r="O58" s="1"/>
      <c r="P58" s="1"/>
      <c r="Q58" s="1"/>
      <c r="R58" s="7"/>
    </row>
    <row r="59" spans="2:18" ht="18.75">
      <c r="B59" s="4" t="s">
        <v>31</v>
      </c>
      <c r="C59" s="10"/>
      <c r="D59" s="10"/>
      <c r="E59" s="10"/>
      <c r="F59" s="1"/>
      <c r="G59" s="1"/>
      <c r="H59" s="1"/>
      <c r="I59" s="1"/>
      <c r="J59" s="1"/>
      <c r="K59" s="1"/>
      <c r="L59" s="1"/>
      <c r="M59" s="1"/>
      <c r="N59" s="1"/>
      <c r="O59" s="1"/>
      <c r="P59" s="1"/>
      <c r="Q59" s="1"/>
      <c r="R59" s="7"/>
    </row>
    <row r="60" spans="2:18" ht="22.5" customHeight="1">
      <c r="B60" s="11"/>
      <c r="C60" s="256" t="str">
        <f>VLOOKUP(C8,Data!$B$24:$C$27,2,FALSE)</f>
        <v>Địa điểm tổ chức Hội thảo sẽ được thông báo trước ngày hội thảo</v>
      </c>
      <c r="D60" s="256"/>
      <c r="E60" s="256"/>
      <c r="F60" s="256"/>
      <c r="G60" s="256"/>
      <c r="H60" s="256"/>
      <c r="I60" s="256"/>
      <c r="J60" s="256"/>
      <c r="K60" s="256"/>
      <c r="L60" s="256"/>
      <c r="M60" s="256"/>
      <c r="N60" s="1"/>
      <c r="O60" s="1"/>
      <c r="P60" s="1"/>
      <c r="Q60" s="1"/>
      <c r="R60" s="7"/>
    </row>
    <row r="61" spans="2:18" ht="21.75" customHeight="1">
      <c r="B61" s="11"/>
      <c r="C61" s="13" t="s">
        <v>188</v>
      </c>
      <c r="D61" s="13"/>
      <c r="E61" s="13"/>
      <c r="F61" s="13"/>
      <c r="G61" s="13"/>
      <c r="H61" s="13"/>
      <c r="I61" s="13"/>
      <c r="J61" s="13"/>
      <c r="K61" s="13"/>
      <c r="L61" s="13"/>
      <c r="M61" s="13"/>
      <c r="N61" s="1"/>
      <c r="O61" s="1"/>
      <c r="P61" s="1"/>
      <c r="Q61" s="1"/>
      <c r="R61" s="7"/>
    </row>
    <row r="62" spans="2:18" ht="24" customHeight="1">
      <c r="B62" s="9"/>
      <c r="C62" s="257" t="s">
        <v>64</v>
      </c>
      <c r="D62" s="258"/>
      <c r="E62" s="258"/>
      <c r="F62" s="258"/>
      <c r="G62" s="258"/>
      <c r="H62" s="258"/>
      <c r="I62" s="258"/>
      <c r="J62" s="258"/>
      <c r="K62" s="258"/>
      <c r="L62" s="258"/>
      <c r="M62" s="258"/>
      <c r="N62" s="258"/>
      <c r="O62" s="258"/>
      <c r="P62" s="258"/>
      <c r="Q62" s="259"/>
      <c r="R62" s="7"/>
    </row>
    <row r="63" spans="1:18" s="42" customFormat="1" ht="171" customHeight="1">
      <c r="A63" s="6"/>
      <c r="B63" s="40"/>
      <c r="C63" s="260" t="s">
        <v>187</v>
      </c>
      <c r="D63" s="261"/>
      <c r="E63" s="261"/>
      <c r="F63" s="261"/>
      <c r="G63" s="261"/>
      <c r="H63" s="261"/>
      <c r="I63" s="261"/>
      <c r="J63" s="261"/>
      <c r="K63" s="261"/>
      <c r="L63" s="261"/>
      <c r="M63" s="261"/>
      <c r="N63" s="261"/>
      <c r="O63" s="261"/>
      <c r="P63" s="261"/>
      <c r="Q63" s="262"/>
      <c r="R63" s="41"/>
    </row>
    <row r="64" spans="2:18" ht="15">
      <c r="B64" s="43"/>
      <c r="C64" s="44"/>
      <c r="D64" s="44"/>
      <c r="E64" s="44"/>
      <c r="F64" s="44"/>
      <c r="G64" s="44"/>
      <c r="H64" s="44"/>
      <c r="I64" s="44"/>
      <c r="J64" s="44"/>
      <c r="K64" s="44"/>
      <c r="L64" s="44"/>
      <c r="M64" s="44"/>
      <c r="N64" s="44"/>
      <c r="O64" s="44"/>
      <c r="P64" s="44"/>
      <c r="Q64" s="44"/>
      <c r="R64" s="45"/>
    </row>
  </sheetData>
  <sheetProtection/>
  <mergeCells count="54">
    <mergeCell ref="C60:M60"/>
    <mergeCell ref="C62:Q62"/>
    <mergeCell ref="C63:Q63"/>
    <mergeCell ref="C52:E53"/>
    <mergeCell ref="F52:Q53"/>
    <mergeCell ref="C54:E55"/>
    <mergeCell ref="F54:Q55"/>
    <mergeCell ref="C56:E57"/>
    <mergeCell ref="F56:Q57"/>
    <mergeCell ref="J27:Q39"/>
    <mergeCell ref="C41:Q41"/>
    <mergeCell ref="C42:Q45"/>
    <mergeCell ref="C48:E49"/>
    <mergeCell ref="F48:Q49"/>
    <mergeCell ref="C50:E51"/>
    <mergeCell ref="F50:Q51"/>
    <mergeCell ref="C21:Q21"/>
    <mergeCell ref="C25:C26"/>
    <mergeCell ref="D25:D26"/>
    <mergeCell ref="E25:E26"/>
    <mergeCell ref="F25:F26"/>
    <mergeCell ref="G25:G26"/>
    <mergeCell ref="H25:I25"/>
    <mergeCell ref="J25:Q26"/>
    <mergeCell ref="C17:E18"/>
    <mergeCell ref="F17:H17"/>
    <mergeCell ref="J17:Q17"/>
    <mergeCell ref="F18:H18"/>
    <mergeCell ref="J18:Q18"/>
    <mergeCell ref="C19:E20"/>
    <mergeCell ref="F19:H19"/>
    <mergeCell ref="J19:Q19"/>
    <mergeCell ref="F20:H20"/>
    <mergeCell ref="J20:Q20"/>
    <mergeCell ref="C13:E14"/>
    <mergeCell ref="F13:Q13"/>
    <mergeCell ref="F14:Q14"/>
    <mergeCell ref="C15:E16"/>
    <mergeCell ref="F15:H15"/>
    <mergeCell ref="I15:I16"/>
    <mergeCell ref="J15:Q16"/>
    <mergeCell ref="F16:H16"/>
    <mergeCell ref="C7:E7"/>
    <mergeCell ref="F7:J7"/>
    <mergeCell ref="K7:Q7"/>
    <mergeCell ref="C8:E9"/>
    <mergeCell ref="F8:J9"/>
    <mergeCell ref="K8:Q9"/>
    <mergeCell ref="B2:R2"/>
    <mergeCell ref="B3:R3"/>
    <mergeCell ref="B4:R4"/>
    <mergeCell ref="C6:E6"/>
    <mergeCell ref="F6:J6"/>
    <mergeCell ref="K6:Q6"/>
  </mergeCells>
  <dataValidations count="3">
    <dataValidation type="list" allowBlank="1" showErrorMessage="1" promptTitle="Place of workshop/開催地" sqref="C8:E9">
      <formula1>"HN, HCM"</formula1>
    </dataValidation>
    <dataValidation type="list" allowBlank="1" showErrorMessage="1" prompt="Please select the workshop to attend from the list/ 参加する講座名をリストから選択ください" sqref="F8:J9">
      <formula1>INDIRECT("Data!$d3:$d14")</formula1>
    </dataValidation>
    <dataValidation type="list" allowBlank="1" showInputMessage="1" showErrorMessage="1" sqref="D27:D38">
      <formula1>$AB$2:$AB$3</formula1>
    </dataValidation>
  </dataValidations>
  <printOptions horizontalCentered="1" verticalCentered="1"/>
  <pageMargins left="0" right="0" top="0" bottom="0" header="0.5" footer="0.5"/>
  <pageSetup fitToHeight="1" fitToWidth="1" horizontalDpi="600" verticalDpi="600" orientation="portrait" paperSize="9" scale="44"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Y16" sqref="Y16"/>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4.5742187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269" t="s">
        <v>66</v>
      </c>
      <c r="D4" s="269"/>
      <c r="E4" s="269"/>
      <c r="F4" s="269"/>
      <c r="G4" s="269"/>
      <c r="H4" s="269"/>
    </row>
    <row r="6" spans="2:8" ht="23.25">
      <c r="B6" s="270" t="s">
        <v>36</v>
      </c>
      <c r="C6" s="270"/>
      <c r="D6" s="270"/>
      <c r="E6" s="270"/>
      <c r="F6" s="270"/>
      <c r="G6" s="270"/>
      <c r="H6" s="270"/>
    </row>
    <row r="7" spans="2:8" ht="20.25" customHeight="1">
      <c r="B7" s="57" t="s">
        <v>78</v>
      </c>
      <c r="C7" s="57"/>
      <c r="D7" s="57"/>
      <c r="E7" s="54" t="str">
        <f>'Registration form (HCM)'!K8</f>
        <v>10&amp;11/12/2020</v>
      </c>
      <c r="F7" s="57"/>
      <c r="G7" s="57"/>
      <c r="H7" s="57" t="str">
        <f>'Registration form (HCM)'!K8</f>
        <v>10&amp;11/12/2020</v>
      </c>
    </row>
    <row r="8" ht="8.25" customHeight="1"/>
    <row r="9" spans="2:9" ht="27" customHeight="1">
      <c r="B9" s="271" t="s">
        <v>50</v>
      </c>
      <c r="C9" s="271"/>
      <c r="D9" s="272">
        <f>'Registration form (HCM)'!F14</f>
        <v>0</v>
      </c>
      <c r="E9" s="273"/>
      <c r="F9" s="273"/>
      <c r="G9" s="273"/>
      <c r="H9" s="273"/>
      <c r="I9" s="273"/>
    </row>
    <row r="10" spans="2:9" ht="28.5" customHeight="1">
      <c r="B10" s="271" t="s">
        <v>51</v>
      </c>
      <c r="C10" s="271"/>
      <c r="D10" s="273">
        <f>'Registration form (HCM)'!F16</f>
        <v>0</v>
      </c>
      <c r="E10" s="273"/>
      <c r="F10" s="273"/>
      <c r="G10" s="273"/>
      <c r="H10" s="273"/>
      <c r="I10" s="273"/>
    </row>
    <row r="11" spans="2:9" ht="21" customHeight="1">
      <c r="B11" s="274" t="s">
        <v>52</v>
      </c>
      <c r="C11" s="274"/>
      <c r="D11" s="272">
        <f>'Registration form (HCM)'!J15</f>
        <v>0</v>
      </c>
      <c r="E11" s="273"/>
      <c r="F11" s="273"/>
      <c r="G11" s="273"/>
      <c r="H11" s="273"/>
      <c r="I11" s="273"/>
    </row>
    <row r="12" spans="2:5" ht="23.25" customHeight="1">
      <c r="B12" s="55" t="s">
        <v>80</v>
      </c>
      <c r="C12" s="55"/>
      <c r="D12" s="55"/>
      <c r="E12" s="53" t="s">
        <v>42</v>
      </c>
    </row>
    <row r="13" spans="2:7" ht="15">
      <c r="B13" s="55" t="s">
        <v>79</v>
      </c>
      <c r="C13" s="55"/>
      <c r="D13" s="54"/>
      <c r="G13" s="53" t="str">
        <f>'Registration form (HCM)'!K8</f>
        <v>10&amp;11/12/2020</v>
      </c>
    </row>
    <row r="14" spans="2:6" ht="15">
      <c r="B14" s="56" t="s">
        <v>77</v>
      </c>
      <c r="C14" s="56"/>
      <c r="D14" s="57"/>
      <c r="F14" s="94" t="str">
        <f>'Registration form (HCM)'!K8</f>
        <v>10&amp;11/12/2020</v>
      </c>
    </row>
    <row r="16" spans="2:24" ht="25.5" customHeight="1">
      <c r="B16" s="275" t="s">
        <v>37</v>
      </c>
      <c r="C16" s="275" t="s">
        <v>47</v>
      </c>
      <c r="D16" s="275"/>
      <c r="E16" s="275"/>
      <c r="F16" s="275" t="s">
        <v>46</v>
      </c>
      <c r="G16" s="275" t="s">
        <v>43</v>
      </c>
      <c r="H16" s="275" t="s">
        <v>44</v>
      </c>
      <c r="K16" s="100"/>
      <c r="L16" s="64"/>
      <c r="M16" s="64"/>
      <c r="N16" s="64"/>
      <c r="O16" s="64"/>
      <c r="P16" s="65">
        <v>4</v>
      </c>
      <c r="Q16" s="65">
        <v>5</v>
      </c>
      <c r="R16" s="65">
        <v>6</v>
      </c>
      <c r="S16" s="66">
        <v>7</v>
      </c>
      <c r="T16" s="66">
        <v>8</v>
      </c>
      <c r="U16" s="66">
        <v>9</v>
      </c>
      <c r="V16" s="67">
        <v>10</v>
      </c>
      <c r="W16" s="67">
        <v>11</v>
      </c>
      <c r="X16" s="67">
        <v>12</v>
      </c>
    </row>
    <row r="17" spans="2:24" ht="39.75" customHeight="1">
      <c r="B17" s="276"/>
      <c r="C17" s="275"/>
      <c r="D17" s="275"/>
      <c r="E17" s="275"/>
      <c r="F17" s="275"/>
      <c r="G17" s="275"/>
      <c r="H17" s="275"/>
      <c r="K17" s="101"/>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279" t="str">
        <f>'Registration form (HCM)'!F8</f>
        <v>Kaizen - Cải tiến công việc/  仕事の効果効率向上</v>
      </c>
      <c r="D18" s="280"/>
      <c r="E18" s="281"/>
      <c r="F18" s="59">
        <f>'Registration form (HCM)'!C39</f>
        <v>0</v>
      </c>
      <c r="G18" s="102">
        <v>4500000</v>
      </c>
      <c r="H18" s="102">
        <f>G18*F18</f>
        <v>0</v>
      </c>
      <c r="K18" s="100"/>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282" t="s">
        <v>48</v>
      </c>
      <c r="D19" s="283"/>
      <c r="E19" s="283"/>
      <c r="F19" s="60"/>
      <c r="G19" s="93">
        <v>0.1</v>
      </c>
      <c r="H19" s="92">
        <f>G19*H18</f>
        <v>0</v>
      </c>
      <c r="K19" s="103">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284" t="s">
        <v>45</v>
      </c>
      <c r="D20" s="284"/>
      <c r="E20" s="284"/>
      <c r="F20" s="60"/>
      <c r="G20" s="60"/>
      <c r="H20" s="104">
        <f>H18+H19</f>
        <v>0</v>
      </c>
      <c r="K20" s="103"/>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53</v>
      </c>
    </row>
    <row r="21" spans="2:24" ht="7.5" customHeight="1">
      <c r="B21" s="62"/>
      <c r="C21" s="62"/>
      <c r="D21" s="62"/>
      <c r="E21" s="62"/>
      <c r="F21" s="62"/>
      <c r="G21" s="62"/>
      <c r="H21" s="62"/>
      <c r="K21" s="103"/>
      <c r="L21" s="73"/>
      <c r="M21" s="82">
        <f>IF(M18=0,"","trăm")</f>
      </c>
      <c r="N21" s="82">
        <f>IF(N18=0,"",IF(N18=1,"","mươi"))</f>
      </c>
      <c r="O21" s="82">
        <f>IF(AND(O18=0,O19=0),"","tỷ")</f>
      </c>
      <c r="P21" s="83"/>
      <c r="Q21" s="83"/>
      <c r="R21" s="83"/>
      <c r="S21" s="83"/>
      <c r="T21" s="83"/>
      <c r="U21" s="83"/>
      <c r="V21" s="83"/>
      <c r="W21" s="83"/>
      <c r="X21" s="83"/>
    </row>
    <row r="22" spans="2:24" ht="15">
      <c r="B22" s="285" t="s">
        <v>49</v>
      </c>
      <c r="C22" s="285"/>
      <c r="D22" s="1" t="str">
        <f>L22</f>
        <v>Không đồng.</v>
      </c>
      <c r="E22" s="62"/>
      <c r="F22" s="62"/>
      <c r="G22" s="62"/>
      <c r="H22" s="62"/>
      <c r="K22" s="103"/>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286" t="s">
        <v>41</v>
      </c>
      <c r="C23" s="286"/>
      <c r="D23" s="63"/>
      <c r="E23" s="62"/>
      <c r="F23" s="62"/>
      <c r="G23" s="62"/>
      <c r="H23" s="62"/>
      <c r="K23" s="103"/>
      <c r="L23" s="105"/>
      <c r="M23" s="105"/>
      <c r="N23" s="64"/>
      <c r="O23" s="64"/>
      <c r="P23" s="64"/>
      <c r="Q23" s="64"/>
      <c r="R23" s="64"/>
      <c r="S23" s="64"/>
      <c r="T23" s="64"/>
      <c r="U23" s="64"/>
      <c r="V23" s="64"/>
      <c r="W23" s="64"/>
      <c r="X23" s="64"/>
    </row>
    <row r="24" spans="2:8" ht="7.5" customHeight="1">
      <c r="B24" s="62"/>
      <c r="C24" s="62"/>
      <c r="D24" s="62"/>
      <c r="E24" s="62"/>
      <c r="F24" s="62"/>
      <c r="G24" s="62"/>
      <c r="H24" s="62"/>
    </row>
    <row r="25" spans="2:8" ht="15">
      <c r="B25" s="54" t="s">
        <v>54</v>
      </c>
      <c r="C25" s="54"/>
      <c r="D25" s="54"/>
      <c r="E25" s="54"/>
      <c r="F25" s="54" t="str">
        <f>'Registration form (HCM)'!F54</f>
        <v>04/12/2020</v>
      </c>
      <c r="G25" s="54"/>
      <c r="H25" s="54"/>
    </row>
    <row r="26" spans="2:8" ht="15">
      <c r="B26" s="57" t="s">
        <v>55</v>
      </c>
      <c r="C26" s="57"/>
      <c r="D26" s="57"/>
      <c r="E26" s="57" t="str">
        <f>'Registration form (HCM)'!F54</f>
        <v>04/12/2020</v>
      </c>
      <c r="F26" s="57"/>
      <c r="G26" s="57"/>
      <c r="H26" s="57"/>
    </row>
    <row r="27" spans="2:8" ht="15">
      <c r="B27" s="55" t="s">
        <v>38</v>
      </c>
      <c r="C27" s="62"/>
      <c r="D27" s="62"/>
      <c r="E27" s="62"/>
      <c r="F27" s="62"/>
      <c r="G27" s="62"/>
      <c r="H27" s="62"/>
    </row>
    <row r="28" spans="2:8" ht="15">
      <c r="B28" s="54" t="s">
        <v>61</v>
      </c>
      <c r="C28" s="62"/>
      <c r="D28" s="62"/>
      <c r="E28" s="62"/>
      <c r="F28" s="62"/>
      <c r="G28" s="62"/>
      <c r="H28" s="62"/>
    </row>
    <row r="29" spans="2:8" ht="15">
      <c r="B29" s="54" t="s">
        <v>39</v>
      </c>
      <c r="C29" s="62"/>
      <c r="D29" s="62"/>
      <c r="E29" s="62"/>
      <c r="F29" s="62"/>
      <c r="G29" s="62"/>
      <c r="H29" s="62"/>
    </row>
    <row r="30" ht="15">
      <c r="B30" s="54" t="s">
        <v>83</v>
      </c>
    </row>
    <row r="31" ht="9.75" customHeight="1"/>
    <row r="32" spans="2:8" ht="15">
      <c r="B32" s="287" t="s">
        <v>67</v>
      </c>
      <c r="C32" s="287"/>
      <c r="D32" s="287"/>
      <c r="E32" s="287"/>
      <c r="F32" s="287"/>
      <c r="G32" s="287"/>
      <c r="H32" s="287"/>
    </row>
    <row r="33" spans="2:8" ht="15">
      <c r="B33" s="277" t="s">
        <v>68</v>
      </c>
      <c r="C33" s="277"/>
      <c r="D33" s="277"/>
      <c r="E33" s="277"/>
      <c r="F33" s="277"/>
      <c r="G33" s="277"/>
      <c r="H33" s="277"/>
    </row>
    <row r="35" spans="6:8" ht="15">
      <c r="F35" s="278" t="s">
        <v>40</v>
      </c>
      <c r="G35" s="278"/>
      <c r="H35" s="278"/>
    </row>
    <row r="36" spans="5:9" ht="14.25">
      <c r="E36" s="278" t="s">
        <v>82</v>
      </c>
      <c r="F36" s="278"/>
      <c r="G36" s="278"/>
      <c r="H36" s="278"/>
      <c r="I36" s="278"/>
    </row>
    <row r="37" spans="6:8" ht="15">
      <c r="F37" s="269" t="s">
        <v>70</v>
      </c>
      <c r="G37" s="269"/>
      <c r="H37" s="269"/>
    </row>
    <row r="39" ht="12.75"/>
    <row r="40" ht="12.75"/>
    <row r="41" ht="12.75"/>
    <row r="42" ht="12.75"/>
    <row r="43" ht="12.75"/>
    <row r="44" ht="12.75"/>
  </sheetData>
  <sheetProtection/>
  <mergeCells count="23">
    <mergeCell ref="B33:H33"/>
    <mergeCell ref="F35:H35"/>
    <mergeCell ref="E36:I36"/>
    <mergeCell ref="F37:H37"/>
    <mergeCell ref="C18:E18"/>
    <mergeCell ref="C19:E19"/>
    <mergeCell ref="C20:E20"/>
    <mergeCell ref="B22:C22"/>
    <mergeCell ref="B23:C23"/>
    <mergeCell ref="B32:H32"/>
    <mergeCell ref="B11:C11"/>
    <mergeCell ref="D11:I11"/>
    <mergeCell ref="B16:B17"/>
    <mergeCell ref="C16:E17"/>
    <mergeCell ref="F16:F17"/>
    <mergeCell ref="G16:G17"/>
    <mergeCell ref="H16:H17"/>
    <mergeCell ref="C4:H4"/>
    <mergeCell ref="B6:H6"/>
    <mergeCell ref="B9:C9"/>
    <mergeCell ref="D9:I9"/>
    <mergeCell ref="B10:C10"/>
    <mergeCell ref="D10:I10"/>
  </mergeCells>
  <printOptions horizontalCentered="1"/>
  <pageMargins left="0.5" right="0" top="0" bottom="0" header="0.5" footer="0.5"/>
  <pageSetup fitToHeight="1" fitToWidth="1"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dimension ref="B1:N26"/>
  <sheetViews>
    <sheetView zoomScalePageLayoutView="0" workbookViewId="0" topLeftCell="A1">
      <selection activeCell="E17" sqref="E17"/>
    </sheetView>
  </sheetViews>
  <sheetFormatPr defaultColWidth="9.140625" defaultRowHeight="12.75"/>
  <cols>
    <col min="2" max="2" width="45.8515625" style="0" customWidth="1"/>
    <col min="3" max="4" width="18.421875" style="0" customWidth="1"/>
    <col min="5" max="9" width="18.28125" style="0" customWidth="1"/>
  </cols>
  <sheetData>
    <row r="1" spans="2:9" ht="12.75">
      <c r="B1" s="171" t="s">
        <v>191</v>
      </c>
      <c r="C1" s="171" t="s">
        <v>192</v>
      </c>
      <c r="D1" s="171" t="s">
        <v>193</v>
      </c>
      <c r="E1" s="171" t="s">
        <v>194</v>
      </c>
      <c r="F1" s="171" t="s">
        <v>195</v>
      </c>
      <c r="G1" s="171" t="s">
        <v>196</v>
      </c>
      <c r="H1" s="171" t="s">
        <v>197</v>
      </c>
      <c r="I1" s="171" t="s">
        <v>128</v>
      </c>
    </row>
    <row r="2" spans="2:14" ht="25.5">
      <c r="B2" s="136" t="str">
        <f>'Registration form (HCM)'!F8&amp;'Registration form (HCM)'!K8</f>
        <v>Kaizen - Cải tiến công việc/  仕事の効果効率向上10&amp;11/12/2020</v>
      </c>
      <c r="C2" s="169">
        <f>'Registration form (HCM)'!E27</f>
        <v>0</v>
      </c>
      <c r="D2" s="169">
        <f>'Registration form (HCM)'!F27</f>
        <v>0</v>
      </c>
      <c r="E2" s="169">
        <f>'Registration form (HCM)'!G27</f>
        <v>0</v>
      </c>
      <c r="F2" s="169">
        <f>'Registration form (HCM)'!H27</f>
        <v>0</v>
      </c>
      <c r="G2" s="169">
        <f>'Registration form (HCM)'!I27</f>
        <v>0</v>
      </c>
      <c r="H2" s="169">
        <f>'Registration form (HCM)'!F14</f>
        <v>0</v>
      </c>
      <c r="I2" s="170">
        <f>'Registration form (HCM)'!F16</f>
        <v>0</v>
      </c>
      <c r="J2" s="170"/>
      <c r="K2" s="170"/>
      <c r="L2" s="170"/>
      <c r="M2" s="170"/>
      <c r="N2" s="170"/>
    </row>
    <row r="3" spans="2:14" ht="12.75">
      <c r="B3" s="136"/>
      <c r="C3" s="169">
        <f>'Registration form (HCM)'!E28</f>
        <v>0</v>
      </c>
      <c r="D3" s="169">
        <f>'Registration form (HCM)'!F28</f>
        <v>0</v>
      </c>
      <c r="E3" s="169">
        <f>'Registration form (HCM)'!G28</f>
        <v>0</v>
      </c>
      <c r="F3" s="169">
        <f>'Registration form (HCM)'!H28</f>
        <v>0</v>
      </c>
      <c r="G3" s="169">
        <f>'Registration form (HCM)'!I28</f>
        <v>0</v>
      </c>
      <c r="H3" s="170"/>
      <c r="I3" s="170"/>
      <c r="J3" s="170"/>
      <c r="K3" s="170"/>
      <c r="L3" s="170"/>
      <c r="M3" s="170"/>
      <c r="N3" s="170"/>
    </row>
    <row r="4" spans="2:14" ht="12.75">
      <c r="B4" s="136"/>
      <c r="C4" s="169">
        <f>'Registration form (HCM)'!E29</f>
        <v>0</v>
      </c>
      <c r="D4" s="169">
        <f>'Registration form (HCM)'!F29</f>
        <v>0</v>
      </c>
      <c r="E4" s="169">
        <f>'Registration form (HCM)'!G29</f>
        <v>0</v>
      </c>
      <c r="F4" s="169">
        <f>'Registration form (HCM)'!H29</f>
        <v>0</v>
      </c>
      <c r="G4" s="169">
        <f>'Registration form (HCM)'!I29</f>
        <v>0</v>
      </c>
      <c r="H4" s="170"/>
      <c r="I4" s="170"/>
      <c r="J4" s="170"/>
      <c r="K4" s="170"/>
      <c r="L4" s="170"/>
      <c r="M4" s="170"/>
      <c r="N4" s="170"/>
    </row>
    <row r="5" spans="2:14" ht="12.75">
      <c r="B5" s="136"/>
      <c r="C5" s="169">
        <f>'Registration form (HCM)'!E30</f>
        <v>0</v>
      </c>
      <c r="D5" s="169">
        <f>'Registration form (HCM)'!F30</f>
        <v>0</v>
      </c>
      <c r="E5" s="169">
        <f>'Registration form (HCM)'!G30</f>
        <v>0</v>
      </c>
      <c r="F5" s="169">
        <f>'Registration form (HCM)'!H30</f>
        <v>0</v>
      </c>
      <c r="G5" s="169">
        <f>'Registration form (HCM)'!I30</f>
        <v>0</v>
      </c>
      <c r="H5" s="170"/>
      <c r="I5" s="170"/>
      <c r="J5" s="170"/>
      <c r="K5" s="170"/>
      <c r="L5" s="170"/>
      <c r="M5" s="170"/>
      <c r="N5" s="170"/>
    </row>
    <row r="6" spans="2:14" ht="12.75">
      <c r="B6" s="136"/>
      <c r="C6" s="169">
        <f>'Registration form (HCM)'!E31</f>
        <v>0</v>
      </c>
      <c r="D6" s="169">
        <f>'Registration form (HCM)'!F31</f>
        <v>0</v>
      </c>
      <c r="E6" s="169">
        <f>'Registration form (HCM)'!G31</f>
        <v>0</v>
      </c>
      <c r="F6" s="169">
        <f>'Registration form (HCM)'!H31</f>
        <v>0</v>
      </c>
      <c r="G6" s="169">
        <f>'Registration form (HCM)'!I31</f>
        <v>0</v>
      </c>
      <c r="H6" s="170"/>
      <c r="I6" s="170"/>
      <c r="J6" s="170"/>
      <c r="K6" s="170"/>
      <c r="L6" s="170"/>
      <c r="M6" s="170"/>
      <c r="N6" s="170"/>
    </row>
    <row r="7" spans="2:14" ht="12.75">
      <c r="B7" s="136"/>
      <c r="C7" s="169">
        <f>'Registration form (HCM)'!E32</f>
        <v>0</v>
      </c>
      <c r="D7" s="169">
        <f>'Registration form (HCM)'!F32</f>
        <v>0</v>
      </c>
      <c r="E7" s="169">
        <f>'Registration form (HCM)'!G32</f>
        <v>0</v>
      </c>
      <c r="F7" s="169">
        <f>'Registration form (HCM)'!H32</f>
        <v>0</v>
      </c>
      <c r="G7" s="169">
        <f>'Registration form (HCM)'!I32</f>
        <v>0</v>
      </c>
      <c r="H7" s="170"/>
      <c r="I7" s="170"/>
      <c r="J7" s="170"/>
      <c r="K7" s="170"/>
      <c r="L7" s="170"/>
      <c r="M7" s="170"/>
      <c r="N7" s="170"/>
    </row>
    <row r="8" spans="2:14" ht="12.75">
      <c r="B8" s="136"/>
      <c r="C8" s="169">
        <f>'Registration form (HCM)'!E33</f>
        <v>0</v>
      </c>
      <c r="D8" s="169">
        <f>'Registration form (HCM)'!F33</f>
        <v>0</v>
      </c>
      <c r="E8" s="169">
        <f>'Registration form (HCM)'!G33</f>
        <v>0</v>
      </c>
      <c r="F8" s="169">
        <f>'Registration form (HCM)'!H33</f>
        <v>0</v>
      </c>
      <c r="G8" s="169">
        <f>'Registration form (HCM)'!I33</f>
        <v>0</v>
      </c>
      <c r="H8" s="170"/>
      <c r="I8" s="170"/>
      <c r="J8" s="170"/>
      <c r="K8" s="170"/>
      <c r="L8" s="170"/>
      <c r="M8" s="170"/>
      <c r="N8" s="170"/>
    </row>
    <row r="9" spans="2:14" ht="12.75">
      <c r="B9" s="136"/>
      <c r="C9" s="169">
        <f>'Registration form (HCM)'!E34</f>
        <v>0</v>
      </c>
      <c r="D9" s="169">
        <f>'Registration form (HCM)'!F34</f>
        <v>0</v>
      </c>
      <c r="E9" s="169">
        <f>'Registration form (HCM)'!G34</f>
        <v>0</v>
      </c>
      <c r="F9" s="169">
        <f>'Registration form (HCM)'!H34</f>
        <v>0</v>
      </c>
      <c r="G9" s="169">
        <f>'Registration form (HCM)'!I34</f>
        <v>0</v>
      </c>
      <c r="H9" s="170"/>
      <c r="I9" s="170"/>
      <c r="J9" s="170"/>
      <c r="K9" s="170"/>
      <c r="L9" s="170"/>
      <c r="M9" s="170"/>
      <c r="N9" s="170"/>
    </row>
    <row r="10" spans="2:14" ht="12.75">
      <c r="B10" s="136"/>
      <c r="C10" s="169">
        <f>'Registration form (HCM)'!E35</f>
        <v>0</v>
      </c>
      <c r="D10" s="169">
        <f>'Registration form (HCM)'!F35</f>
        <v>0</v>
      </c>
      <c r="E10" s="169">
        <f>'Registration form (HCM)'!G35</f>
        <v>0</v>
      </c>
      <c r="F10" s="169">
        <f>'Registration form (HCM)'!H35</f>
        <v>0</v>
      </c>
      <c r="G10" s="169">
        <f>'Registration form (HCM)'!I35</f>
        <v>0</v>
      </c>
      <c r="H10" s="170"/>
      <c r="I10" s="170"/>
      <c r="J10" s="170"/>
      <c r="K10" s="170"/>
      <c r="L10" s="170"/>
      <c r="M10" s="170"/>
      <c r="N10" s="170"/>
    </row>
    <row r="11" spans="2:14" ht="12.75">
      <c r="B11" s="136"/>
      <c r="C11" s="169">
        <f>'Registration form (HCM)'!E36</f>
        <v>0</v>
      </c>
      <c r="D11" s="169">
        <f>'Registration form (HCM)'!F36</f>
        <v>0</v>
      </c>
      <c r="E11" s="169">
        <f>'Registration form (HCM)'!G36</f>
        <v>0</v>
      </c>
      <c r="F11" s="169">
        <f>'Registration form (HCM)'!H36</f>
        <v>0</v>
      </c>
      <c r="G11" s="169">
        <f>'Registration form (HCM)'!I36</f>
        <v>0</v>
      </c>
      <c r="H11" s="170"/>
      <c r="I11" s="170"/>
      <c r="J11" s="170"/>
      <c r="K11" s="170"/>
      <c r="L11" s="170"/>
      <c r="M11" s="170"/>
      <c r="N11" s="170"/>
    </row>
    <row r="12" spans="2:14" ht="12.75">
      <c r="B12" s="136"/>
      <c r="C12" s="169">
        <f>'Registration form (HCM)'!E37</f>
        <v>0</v>
      </c>
      <c r="D12" s="169">
        <f>'Registration form (HCM)'!F37</f>
        <v>0</v>
      </c>
      <c r="E12" s="169">
        <f>'Registration form (HCM)'!G37</f>
        <v>0</v>
      </c>
      <c r="F12" s="169">
        <f>'Registration form (HCM)'!H37</f>
        <v>0</v>
      </c>
      <c r="G12" s="169">
        <f>'Registration form (HCM)'!I37</f>
        <v>0</v>
      </c>
      <c r="H12" s="170"/>
      <c r="I12" s="170"/>
      <c r="J12" s="170"/>
      <c r="K12" s="170"/>
      <c r="L12" s="170"/>
      <c r="M12" s="170"/>
      <c r="N12" s="170"/>
    </row>
    <row r="13" spans="2:14" ht="12.75">
      <c r="B13" s="136"/>
      <c r="C13" s="169">
        <f>'Registration form (HCM)'!E38</f>
        <v>0</v>
      </c>
      <c r="D13" s="169">
        <f>'Registration form (HCM)'!F38</f>
        <v>0</v>
      </c>
      <c r="E13" s="169">
        <f>'Registration form (HCM)'!G38</f>
        <v>0</v>
      </c>
      <c r="F13" s="169">
        <f>'Registration form (HCM)'!H38</f>
        <v>0</v>
      </c>
      <c r="G13" s="169">
        <f>'Registration form (HCM)'!I38</f>
        <v>0</v>
      </c>
      <c r="H13" s="170"/>
      <c r="I13" s="170"/>
      <c r="J13" s="170"/>
      <c r="K13" s="170"/>
      <c r="L13" s="170"/>
      <c r="M13" s="170"/>
      <c r="N13" s="170"/>
    </row>
    <row r="14" spans="2:7" s="170" customFormat="1" ht="12.75">
      <c r="B14" s="136"/>
      <c r="C14" s="169">
        <f>'Registration form (HCM)'!F20</f>
        <v>0</v>
      </c>
      <c r="F14" s="169">
        <f>'Registration form (HCM)'!J20</f>
        <v>0</v>
      </c>
      <c r="G14" s="169">
        <f>'Registration form (HCM)'!J19</f>
        <v>0</v>
      </c>
    </row>
    <row r="15" spans="2:14" ht="12.75">
      <c r="B15" s="170"/>
      <c r="C15" s="169"/>
      <c r="D15" s="170"/>
      <c r="E15" s="170"/>
      <c r="F15" s="170"/>
      <c r="G15" s="170"/>
      <c r="H15" s="170"/>
      <c r="I15" s="170"/>
      <c r="J15" s="170"/>
      <c r="K15" s="170"/>
      <c r="L15" s="170"/>
      <c r="M15" s="170"/>
      <c r="N15" s="170"/>
    </row>
    <row r="16" spans="2:14" ht="12.75">
      <c r="B16" s="170"/>
      <c r="C16" s="169"/>
      <c r="D16" s="170"/>
      <c r="E16" s="170"/>
      <c r="F16" s="170"/>
      <c r="G16" s="170"/>
      <c r="H16" s="170"/>
      <c r="I16" s="170"/>
      <c r="J16" s="170"/>
      <c r="K16" s="170"/>
      <c r="L16" s="170"/>
      <c r="M16" s="170"/>
      <c r="N16" s="170"/>
    </row>
    <row r="17" spans="2:14" ht="12.75">
      <c r="B17" s="170"/>
      <c r="C17" s="169"/>
      <c r="D17" s="170"/>
      <c r="E17" s="170"/>
      <c r="F17" s="170"/>
      <c r="G17" s="170"/>
      <c r="H17" s="170"/>
      <c r="I17" s="170"/>
      <c r="J17" s="170"/>
      <c r="K17" s="170"/>
      <c r="L17" s="170"/>
      <c r="M17" s="170"/>
      <c r="N17" s="170"/>
    </row>
    <row r="18" spans="2:14" ht="12.75">
      <c r="B18" s="170"/>
      <c r="C18" s="169"/>
      <c r="D18" s="170"/>
      <c r="E18" s="170"/>
      <c r="F18" s="170"/>
      <c r="G18" s="170"/>
      <c r="H18" s="170"/>
      <c r="I18" s="170"/>
      <c r="J18" s="170"/>
      <c r="K18" s="170"/>
      <c r="L18" s="170"/>
      <c r="M18" s="170"/>
      <c r="N18" s="170"/>
    </row>
    <row r="19" spans="2:14" ht="12.75">
      <c r="B19" s="170"/>
      <c r="C19" s="169"/>
      <c r="D19" s="170"/>
      <c r="E19" s="170"/>
      <c r="F19" s="170"/>
      <c r="G19" s="170"/>
      <c r="H19" s="170"/>
      <c r="I19" s="170"/>
      <c r="J19" s="170"/>
      <c r="K19" s="170"/>
      <c r="L19" s="170"/>
      <c r="M19" s="170"/>
      <c r="N19" s="170"/>
    </row>
    <row r="20" spans="2:14" ht="12.75">
      <c r="B20" s="170"/>
      <c r="C20" s="169"/>
      <c r="D20" s="170"/>
      <c r="E20" s="170"/>
      <c r="F20" s="170"/>
      <c r="G20" s="170"/>
      <c r="H20" s="170"/>
      <c r="I20" s="170"/>
      <c r="J20" s="170"/>
      <c r="K20" s="170"/>
      <c r="L20" s="170"/>
      <c r="M20" s="170"/>
      <c r="N20" s="170"/>
    </row>
    <row r="21" spans="2:14" ht="12.75">
      <c r="B21" s="170"/>
      <c r="C21" s="169"/>
      <c r="D21" s="170"/>
      <c r="E21" s="170"/>
      <c r="F21" s="170"/>
      <c r="G21" s="170"/>
      <c r="H21" s="170"/>
      <c r="I21" s="170"/>
      <c r="J21" s="170"/>
      <c r="K21" s="170"/>
      <c r="L21" s="170"/>
      <c r="M21" s="170"/>
      <c r="N21" s="170"/>
    </row>
    <row r="22" spans="2:14" ht="12.75">
      <c r="B22" s="170"/>
      <c r="C22" s="169"/>
      <c r="D22" s="170"/>
      <c r="E22" s="170"/>
      <c r="F22" s="170"/>
      <c r="G22" s="170"/>
      <c r="H22" s="170"/>
      <c r="I22" s="170"/>
      <c r="J22" s="170"/>
      <c r="K22" s="170"/>
      <c r="L22" s="170"/>
      <c r="M22" s="170"/>
      <c r="N22" s="170"/>
    </row>
    <row r="23" spans="2:14" ht="12.75">
      <c r="B23" s="170"/>
      <c r="C23" s="169"/>
      <c r="D23" s="170"/>
      <c r="E23" s="170"/>
      <c r="F23" s="170"/>
      <c r="G23" s="170"/>
      <c r="H23" s="170"/>
      <c r="I23" s="170"/>
      <c r="J23" s="170"/>
      <c r="K23" s="170"/>
      <c r="L23" s="170"/>
      <c r="M23" s="170"/>
      <c r="N23" s="170"/>
    </row>
    <row r="24" spans="2:14" ht="12.75">
      <c r="B24" s="170"/>
      <c r="C24" s="170"/>
      <c r="D24" s="170"/>
      <c r="E24" s="170"/>
      <c r="F24" s="170"/>
      <c r="G24" s="170"/>
      <c r="H24" s="170"/>
      <c r="I24" s="170"/>
      <c r="J24" s="170"/>
      <c r="K24" s="170"/>
      <c r="L24" s="170"/>
      <c r="M24" s="170"/>
      <c r="N24" s="170"/>
    </row>
    <row r="25" spans="2:14" ht="12.75">
      <c r="B25" s="170"/>
      <c r="C25" s="170"/>
      <c r="D25" s="170"/>
      <c r="E25" s="170"/>
      <c r="F25" s="170"/>
      <c r="G25" s="170"/>
      <c r="H25" s="170"/>
      <c r="I25" s="170"/>
      <c r="J25" s="170"/>
      <c r="K25" s="170"/>
      <c r="L25" s="170"/>
      <c r="M25" s="170"/>
      <c r="N25" s="170"/>
    </row>
    <row r="26" spans="2:14" ht="12.75">
      <c r="B26" s="170"/>
      <c r="C26" s="170"/>
      <c r="D26" s="170"/>
      <c r="E26" s="170"/>
      <c r="F26" s="170"/>
      <c r="G26" s="170"/>
      <c r="H26" s="170"/>
      <c r="I26" s="170"/>
      <c r="J26" s="170"/>
      <c r="K26" s="170"/>
      <c r="L26" s="170"/>
      <c r="M26" s="170"/>
      <c r="N26" s="170"/>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N26"/>
  <sheetViews>
    <sheetView zoomScalePageLayoutView="0" workbookViewId="0" topLeftCell="A1">
      <selection activeCell="B1" sqref="B1:I1"/>
    </sheetView>
  </sheetViews>
  <sheetFormatPr defaultColWidth="9.140625" defaultRowHeight="12.75"/>
  <cols>
    <col min="2" max="2" width="45.8515625" style="0" customWidth="1"/>
    <col min="3" max="9" width="18.28125" style="0" customWidth="1"/>
  </cols>
  <sheetData>
    <row r="1" spans="2:9" ht="12.75">
      <c r="B1" s="171" t="s">
        <v>191</v>
      </c>
      <c r="C1" s="171" t="s">
        <v>192</v>
      </c>
      <c r="D1" s="171" t="s">
        <v>193</v>
      </c>
      <c r="E1" s="171" t="s">
        <v>194</v>
      </c>
      <c r="F1" s="171" t="s">
        <v>195</v>
      </c>
      <c r="G1" s="171" t="s">
        <v>196</v>
      </c>
      <c r="H1" s="171" t="s">
        <v>197</v>
      </c>
      <c r="I1" s="171" t="s">
        <v>128</v>
      </c>
    </row>
    <row r="2" spans="2:14" ht="25.5">
      <c r="B2" s="136" t="str">
        <f>'Registration form (Hanoi)'!F8&amp;'Registration form (Hanoi)'!K8</f>
        <v>Kaizen - Cải tiến công việc/  仕事の効果効率向上17&amp;18/12/2020</v>
      </c>
      <c r="C2" s="169">
        <f>'Registration form (Hanoi)'!E27</f>
        <v>0</v>
      </c>
      <c r="D2" s="169">
        <f>'Registration form (Hanoi)'!F27</f>
        <v>0</v>
      </c>
      <c r="E2" s="169">
        <f>'Registration form (Hanoi)'!G27</f>
        <v>0</v>
      </c>
      <c r="F2" s="169">
        <f>'Registration form (Hanoi)'!H27</f>
        <v>0</v>
      </c>
      <c r="G2" s="169">
        <f>'Registration form (Hanoi)'!I27</f>
        <v>0</v>
      </c>
      <c r="H2" s="169">
        <f>'Registration form (Hanoi)'!F14</f>
        <v>0</v>
      </c>
      <c r="I2" s="170">
        <f>'Registration form (Hanoi)'!F16</f>
        <v>0</v>
      </c>
      <c r="J2" s="170"/>
      <c r="K2" s="170"/>
      <c r="L2" s="170"/>
      <c r="M2" s="170"/>
      <c r="N2" s="170"/>
    </row>
    <row r="3" spans="2:14" ht="12.75">
      <c r="B3" s="136"/>
      <c r="C3" s="169">
        <f>'Registration form (Hanoi)'!E28</f>
        <v>0</v>
      </c>
      <c r="D3" s="169">
        <f>'Registration form (Hanoi)'!F28</f>
        <v>0</v>
      </c>
      <c r="E3" s="169">
        <f>'Registration form (Hanoi)'!G28</f>
        <v>0</v>
      </c>
      <c r="F3" s="169">
        <f>'Registration form (Hanoi)'!H28</f>
        <v>0</v>
      </c>
      <c r="G3" s="169">
        <f>'Registration form (Hanoi)'!I28</f>
        <v>0</v>
      </c>
      <c r="H3" s="170"/>
      <c r="I3" s="170"/>
      <c r="J3" s="170"/>
      <c r="K3" s="170"/>
      <c r="L3" s="170"/>
      <c r="M3" s="170"/>
      <c r="N3" s="170"/>
    </row>
    <row r="4" spans="2:14" ht="12.75">
      <c r="B4" s="136"/>
      <c r="C4" s="169">
        <f>'Registration form (Hanoi)'!E29</f>
        <v>0</v>
      </c>
      <c r="D4" s="169">
        <f>'Registration form (Hanoi)'!F29</f>
        <v>0</v>
      </c>
      <c r="E4" s="169">
        <f>'Registration form (Hanoi)'!G29</f>
        <v>0</v>
      </c>
      <c r="F4" s="169">
        <f>'Registration form (Hanoi)'!H29</f>
        <v>0</v>
      </c>
      <c r="G4" s="169">
        <f>'Registration form (Hanoi)'!I29</f>
        <v>0</v>
      </c>
      <c r="H4" s="170"/>
      <c r="I4" s="170"/>
      <c r="J4" s="170"/>
      <c r="K4" s="170"/>
      <c r="L4" s="170"/>
      <c r="M4" s="170"/>
      <c r="N4" s="170"/>
    </row>
    <row r="5" spans="2:14" ht="12.75">
      <c r="B5" s="136"/>
      <c r="C5" s="169">
        <f>'Registration form (Hanoi)'!E30</f>
        <v>0</v>
      </c>
      <c r="D5" s="169">
        <f>'Registration form (Hanoi)'!F30</f>
        <v>0</v>
      </c>
      <c r="E5" s="169">
        <f>'Registration form (Hanoi)'!G30</f>
        <v>0</v>
      </c>
      <c r="F5" s="169">
        <f>'Registration form (Hanoi)'!H30</f>
        <v>0</v>
      </c>
      <c r="G5" s="169">
        <f>'Registration form (Hanoi)'!I30</f>
        <v>0</v>
      </c>
      <c r="H5" s="170"/>
      <c r="I5" s="170"/>
      <c r="J5" s="170"/>
      <c r="K5" s="170"/>
      <c r="L5" s="170"/>
      <c r="M5" s="170"/>
      <c r="N5" s="170"/>
    </row>
    <row r="6" spans="2:14" ht="12.75">
      <c r="B6" s="136"/>
      <c r="C6" s="169">
        <f>'Registration form (Hanoi)'!E31</f>
        <v>0</v>
      </c>
      <c r="D6" s="169">
        <f>'Registration form (Hanoi)'!F31</f>
        <v>0</v>
      </c>
      <c r="E6" s="169">
        <f>'Registration form (Hanoi)'!G31</f>
        <v>0</v>
      </c>
      <c r="F6" s="169">
        <f>'Registration form (Hanoi)'!H31</f>
        <v>0</v>
      </c>
      <c r="G6" s="169">
        <f>'Registration form (Hanoi)'!I31</f>
        <v>0</v>
      </c>
      <c r="H6" s="170"/>
      <c r="I6" s="170"/>
      <c r="J6" s="170"/>
      <c r="K6" s="170"/>
      <c r="L6" s="170"/>
      <c r="M6" s="170"/>
      <c r="N6" s="170"/>
    </row>
    <row r="7" spans="2:14" ht="12.75">
      <c r="B7" s="136"/>
      <c r="C7" s="169">
        <f>'Registration form (Hanoi)'!E32</f>
        <v>0</v>
      </c>
      <c r="D7" s="169">
        <f>'Registration form (Hanoi)'!F32</f>
        <v>0</v>
      </c>
      <c r="E7" s="169">
        <f>'Registration form (Hanoi)'!G32</f>
        <v>0</v>
      </c>
      <c r="F7" s="169">
        <f>'Registration form (Hanoi)'!H32</f>
        <v>0</v>
      </c>
      <c r="G7" s="169">
        <f>'Registration form (Hanoi)'!I32</f>
        <v>0</v>
      </c>
      <c r="H7" s="170"/>
      <c r="I7" s="170"/>
      <c r="J7" s="170"/>
      <c r="K7" s="170"/>
      <c r="L7" s="170"/>
      <c r="M7" s="170"/>
      <c r="N7" s="170"/>
    </row>
    <row r="8" spans="2:14" ht="12.75">
      <c r="B8" s="136"/>
      <c r="C8" s="169">
        <f>'Registration form (Hanoi)'!E33</f>
        <v>0</v>
      </c>
      <c r="D8" s="169">
        <f>'Registration form (Hanoi)'!F33</f>
        <v>0</v>
      </c>
      <c r="E8" s="169">
        <f>'Registration form (Hanoi)'!G33</f>
        <v>0</v>
      </c>
      <c r="F8" s="169">
        <f>'Registration form (Hanoi)'!H33</f>
        <v>0</v>
      </c>
      <c r="G8" s="169">
        <f>'Registration form (Hanoi)'!I33</f>
        <v>0</v>
      </c>
      <c r="H8" s="170"/>
      <c r="I8" s="170"/>
      <c r="J8" s="170"/>
      <c r="K8" s="170"/>
      <c r="L8" s="170"/>
      <c r="M8" s="170"/>
      <c r="N8" s="170"/>
    </row>
    <row r="9" spans="2:14" ht="12.75">
      <c r="B9" s="136"/>
      <c r="C9" s="169">
        <f>'Registration form (Hanoi)'!E34</f>
        <v>0</v>
      </c>
      <c r="D9" s="169">
        <f>'Registration form (Hanoi)'!F34</f>
        <v>0</v>
      </c>
      <c r="E9" s="169">
        <f>'Registration form (Hanoi)'!G34</f>
        <v>0</v>
      </c>
      <c r="F9" s="169">
        <f>'Registration form (Hanoi)'!H34</f>
        <v>0</v>
      </c>
      <c r="G9" s="169">
        <f>'Registration form (Hanoi)'!I34</f>
        <v>0</v>
      </c>
      <c r="H9" s="170"/>
      <c r="I9" s="170"/>
      <c r="J9" s="170"/>
      <c r="K9" s="170"/>
      <c r="L9" s="170"/>
      <c r="M9" s="170"/>
      <c r="N9" s="170"/>
    </row>
    <row r="10" spans="2:14" ht="12.75">
      <c r="B10" s="136"/>
      <c r="C10" s="169">
        <f>'Registration form (Hanoi)'!E35</f>
        <v>0</v>
      </c>
      <c r="D10" s="169">
        <f>'Registration form (Hanoi)'!F35</f>
        <v>0</v>
      </c>
      <c r="E10" s="169">
        <f>'Registration form (Hanoi)'!G35</f>
        <v>0</v>
      </c>
      <c r="F10" s="169">
        <f>'Registration form (Hanoi)'!H35</f>
        <v>0</v>
      </c>
      <c r="G10" s="169">
        <f>'Registration form (Hanoi)'!I35</f>
        <v>0</v>
      </c>
      <c r="H10" s="170"/>
      <c r="I10" s="170"/>
      <c r="J10" s="170"/>
      <c r="K10" s="170"/>
      <c r="L10" s="170"/>
      <c r="M10" s="170"/>
      <c r="N10" s="170"/>
    </row>
    <row r="11" spans="2:14" ht="12.75">
      <c r="B11" s="136"/>
      <c r="C11" s="169">
        <f>'Registration form (Hanoi)'!E36</f>
        <v>0</v>
      </c>
      <c r="D11" s="169">
        <f>'Registration form (Hanoi)'!F36</f>
        <v>0</v>
      </c>
      <c r="E11" s="169">
        <f>'Registration form (Hanoi)'!G36</f>
        <v>0</v>
      </c>
      <c r="F11" s="169">
        <f>'Registration form (Hanoi)'!H36</f>
        <v>0</v>
      </c>
      <c r="G11" s="169">
        <f>'Registration form (Hanoi)'!I36</f>
        <v>0</v>
      </c>
      <c r="H11" s="170"/>
      <c r="I11" s="170"/>
      <c r="J11" s="170"/>
      <c r="K11" s="170"/>
      <c r="L11" s="170"/>
      <c r="M11" s="170"/>
      <c r="N11" s="170"/>
    </row>
    <row r="12" spans="2:14" ht="12.75">
      <c r="B12" s="136"/>
      <c r="C12" s="169">
        <f>'Registration form (Hanoi)'!E37</f>
        <v>0</v>
      </c>
      <c r="D12" s="169">
        <f>'Registration form (Hanoi)'!F37</f>
        <v>0</v>
      </c>
      <c r="E12" s="169">
        <f>'Registration form (Hanoi)'!G37</f>
        <v>0</v>
      </c>
      <c r="F12" s="169">
        <f>'Registration form (Hanoi)'!H37</f>
        <v>0</v>
      </c>
      <c r="G12" s="169">
        <f>'Registration form (Hanoi)'!I37</f>
        <v>0</v>
      </c>
      <c r="H12" s="170"/>
      <c r="I12" s="170"/>
      <c r="J12" s="170"/>
      <c r="K12" s="170"/>
      <c r="L12" s="170"/>
      <c r="M12" s="170"/>
      <c r="N12" s="170"/>
    </row>
    <row r="13" spans="2:14" ht="12.75">
      <c r="B13" s="136"/>
      <c r="C13" s="169">
        <f>'Registration form (Hanoi)'!E38</f>
        <v>0</v>
      </c>
      <c r="D13" s="169">
        <f>'Registration form (Hanoi)'!F38</f>
        <v>0</v>
      </c>
      <c r="E13" s="169">
        <f>'Registration form (Hanoi)'!G38</f>
        <v>0</v>
      </c>
      <c r="F13" s="169">
        <f>'Registration form (Hanoi)'!H38</f>
        <v>0</v>
      </c>
      <c r="G13" s="169">
        <f>'Registration form (Hanoi)'!I38</f>
        <v>0</v>
      </c>
      <c r="H13" s="170"/>
      <c r="I13" s="170"/>
      <c r="J13" s="170"/>
      <c r="K13" s="170"/>
      <c r="L13" s="170"/>
      <c r="M13" s="170"/>
      <c r="N13" s="170"/>
    </row>
    <row r="14" spans="2:7" s="170" customFormat="1" ht="12.75">
      <c r="B14" s="136"/>
      <c r="C14" s="170">
        <f>'Registration form (Hanoi)'!F20</f>
        <v>0</v>
      </c>
      <c r="F14" s="169">
        <f>'Registration form (Hanoi)'!J20</f>
        <v>0</v>
      </c>
      <c r="G14" s="169">
        <f>'Registration form (Hanoi)'!J19</f>
        <v>0</v>
      </c>
    </row>
    <row r="15" spans="2:14" ht="12.75">
      <c r="B15" s="170"/>
      <c r="C15" s="169"/>
      <c r="D15" s="170"/>
      <c r="E15" s="170"/>
      <c r="F15" s="170"/>
      <c r="G15" s="170"/>
      <c r="H15" s="170"/>
      <c r="I15" s="170"/>
      <c r="J15" s="170"/>
      <c r="K15" s="170"/>
      <c r="L15" s="170"/>
      <c r="M15" s="170"/>
      <c r="N15" s="170"/>
    </row>
    <row r="16" spans="2:14" ht="12.75">
      <c r="B16" s="170"/>
      <c r="C16" s="169"/>
      <c r="D16" s="170"/>
      <c r="E16" s="170"/>
      <c r="F16" s="170"/>
      <c r="G16" s="170"/>
      <c r="H16" s="170"/>
      <c r="I16" s="170"/>
      <c r="J16" s="170"/>
      <c r="K16" s="170"/>
      <c r="L16" s="170"/>
      <c r="M16" s="170"/>
      <c r="N16" s="170"/>
    </row>
    <row r="17" spans="2:14" ht="12.75">
      <c r="B17" s="170"/>
      <c r="C17" s="169"/>
      <c r="D17" s="170"/>
      <c r="E17" s="170"/>
      <c r="F17" s="170"/>
      <c r="G17" s="170"/>
      <c r="H17" s="170"/>
      <c r="I17" s="170"/>
      <c r="J17" s="170"/>
      <c r="K17" s="170"/>
      <c r="L17" s="170"/>
      <c r="M17" s="170"/>
      <c r="N17" s="170"/>
    </row>
    <row r="18" spans="2:14" ht="12.75">
      <c r="B18" s="170"/>
      <c r="C18" s="169"/>
      <c r="D18" s="170"/>
      <c r="E18" s="170"/>
      <c r="F18" s="170"/>
      <c r="G18" s="170"/>
      <c r="H18" s="170"/>
      <c r="I18" s="170"/>
      <c r="J18" s="170"/>
      <c r="K18" s="170"/>
      <c r="L18" s="170"/>
      <c r="M18" s="170"/>
      <c r="N18" s="170"/>
    </row>
    <row r="19" spans="2:14" ht="12.75">
      <c r="B19" s="170"/>
      <c r="C19" s="169"/>
      <c r="D19" s="170"/>
      <c r="E19" s="170"/>
      <c r="F19" s="170"/>
      <c r="G19" s="170"/>
      <c r="H19" s="170"/>
      <c r="I19" s="170"/>
      <c r="J19" s="170"/>
      <c r="K19" s="170"/>
      <c r="L19" s="170"/>
      <c r="M19" s="170"/>
      <c r="N19" s="170"/>
    </row>
    <row r="20" spans="2:14" ht="12.75">
      <c r="B20" s="170"/>
      <c r="C20" s="169"/>
      <c r="D20" s="170"/>
      <c r="E20" s="170"/>
      <c r="F20" s="170"/>
      <c r="G20" s="170"/>
      <c r="H20" s="170"/>
      <c r="I20" s="170"/>
      <c r="J20" s="170"/>
      <c r="K20" s="170"/>
      <c r="L20" s="170"/>
      <c r="M20" s="170"/>
      <c r="N20" s="170"/>
    </row>
    <row r="21" spans="2:14" ht="12.75">
      <c r="B21" s="170"/>
      <c r="C21" s="169"/>
      <c r="D21" s="170"/>
      <c r="E21" s="170"/>
      <c r="F21" s="170"/>
      <c r="G21" s="170"/>
      <c r="H21" s="170"/>
      <c r="I21" s="170"/>
      <c r="J21" s="170"/>
      <c r="K21" s="170"/>
      <c r="L21" s="170"/>
      <c r="M21" s="170"/>
      <c r="N21" s="170"/>
    </row>
    <row r="22" spans="2:14" ht="12.75">
      <c r="B22" s="170"/>
      <c r="C22" s="169"/>
      <c r="D22" s="170"/>
      <c r="E22" s="170"/>
      <c r="F22" s="170"/>
      <c r="G22" s="170"/>
      <c r="H22" s="170"/>
      <c r="I22" s="170"/>
      <c r="J22" s="170"/>
      <c r="K22" s="170"/>
      <c r="L22" s="170"/>
      <c r="M22" s="170"/>
      <c r="N22" s="170"/>
    </row>
    <row r="23" spans="2:14" ht="12.75">
      <c r="B23" s="170"/>
      <c r="C23" s="169"/>
      <c r="D23" s="170"/>
      <c r="E23" s="170"/>
      <c r="F23" s="170"/>
      <c r="G23" s="170"/>
      <c r="H23" s="170"/>
      <c r="I23" s="170"/>
      <c r="J23" s="170"/>
      <c r="K23" s="170"/>
      <c r="L23" s="170"/>
      <c r="M23" s="170"/>
      <c r="N23" s="170"/>
    </row>
    <row r="24" spans="2:14" ht="12.75">
      <c r="B24" s="170"/>
      <c r="C24" s="170"/>
      <c r="D24" s="170"/>
      <c r="E24" s="170"/>
      <c r="F24" s="170"/>
      <c r="G24" s="170"/>
      <c r="H24" s="170"/>
      <c r="I24" s="170"/>
      <c r="J24" s="170"/>
      <c r="K24" s="170"/>
      <c r="L24" s="170"/>
      <c r="M24" s="170"/>
      <c r="N24" s="170"/>
    </row>
    <row r="25" spans="2:14" ht="12.75">
      <c r="B25" s="170"/>
      <c r="C25" s="170"/>
      <c r="D25" s="170"/>
      <c r="E25" s="170"/>
      <c r="F25" s="170"/>
      <c r="G25" s="170"/>
      <c r="H25" s="170"/>
      <c r="I25" s="170"/>
      <c r="J25" s="170"/>
      <c r="K25" s="170"/>
      <c r="L25" s="170"/>
      <c r="M25" s="170"/>
      <c r="N25" s="170"/>
    </row>
    <row r="26" spans="2:14" ht="12.75">
      <c r="B26" s="170"/>
      <c r="C26" s="170"/>
      <c r="D26" s="170"/>
      <c r="E26" s="170"/>
      <c r="F26" s="170"/>
      <c r="G26" s="170"/>
      <c r="H26" s="170"/>
      <c r="I26" s="170"/>
      <c r="J26" s="170"/>
      <c r="K26" s="170"/>
      <c r="L26" s="170"/>
      <c r="M26" s="170"/>
      <c r="N26" s="170"/>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N68"/>
  <sheetViews>
    <sheetView zoomScalePageLayoutView="0" workbookViewId="0" topLeftCell="A1">
      <selection activeCell="E26" sqref="E26"/>
    </sheetView>
  </sheetViews>
  <sheetFormatPr defaultColWidth="9.140625" defaultRowHeight="12.75"/>
  <cols>
    <col min="2" max="2" width="19.140625" style="0" customWidth="1"/>
    <col min="3" max="3" width="87.140625" style="0" customWidth="1"/>
    <col min="4" max="4" width="30.8515625" style="0" customWidth="1"/>
  </cols>
  <sheetData>
    <row r="2" spans="2:4" ht="12.75">
      <c r="B2" s="136" t="s">
        <v>144</v>
      </c>
      <c r="C2" s="116"/>
      <c r="D2" s="114"/>
    </row>
    <row r="3" spans="2:4" ht="12.75">
      <c r="B3" s="136"/>
      <c r="C3" s="116"/>
      <c r="D3" s="114"/>
    </row>
    <row r="4" spans="2:4" ht="12.75" customHeight="1">
      <c r="B4" s="288" t="s">
        <v>186</v>
      </c>
      <c r="C4" s="288"/>
      <c r="D4" s="116"/>
    </row>
    <row r="5" spans="2:4" ht="12.75" customHeight="1">
      <c r="B5" s="288" t="s">
        <v>145</v>
      </c>
      <c r="C5" s="288"/>
      <c r="D5" s="116"/>
    </row>
    <row r="6" spans="2:4" ht="12.75">
      <c r="B6" s="119"/>
      <c r="C6" s="114"/>
      <c r="D6" s="114"/>
    </row>
    <row r="7" spans="2:4" ht="12.75" customHeight="1">
      <c r="B7" s="120" t="s">
        <v>164</v>
      </c>
      <c r="C7" s="124" t="str">
        <f>'Registration form (HCM)'!C39&amp;" người"</f>
        <v>0 người</v>
      </c>
      <c r="D7" s="114"/>
    </row>
    <row r="8" spans="2:4" ht="12.75" customHeight="1">
      <c r="B8" s="120"/>
      <c r="C8" s="124"/>
      <c r="D8" s="114"/>
    </row>
    <row r="9" spans="2:4" ht="12.75" customHeight="1">
      <c r="B9" s="289">
        <f>IF('Registration form (HCM)'!E27&lt;&gt;0,"- "&amp;'Registration form (HCM)'!D27&amp;"."&amp;'Registration form (HCM)'!E27,"")</f>
      </c>
      <c r="C9" s="289"/>
      <c r="D9" s="114"/>
    </row>
    <row r="10" spans="2:4" ht="12.75" customHeight="1">
      <c r="B10" s="289">
        <f>IF('Registration form (HCM)'!E28&lt;&gt;0,"- "&amp;'Registration form (HCM)'!D28&amp;"."&amp;'Registration form (HCM)'!E28,"")</f>
      </c>
      <c r="C10" s="289"/>
      <c r="D10" s="114"/>
    </row>
    <row r="11" spans="2:4" ht="12.75" customHeight="1">
      <c r="B11" s="289">
        <f>IF('Registration form (HCM)'!E29&lt;&gt;0,"- "&amp;'Registration form (HCM)'!D29&amp;"."&amp;'Registration form (HCM)'!E29,"")</f>
      </c>
      <c r="C11" s="289"/>
      <c r="D11" s="114"/>
    </row>
    <row r="12" spans="2:4" ht="12.75" customHeight="1">
      <c r="B12" s="289">
        <f>IF('Registration form (HCM)'!E30&lt;&gt;0,"- "&amp;'Registration form (HCM)'!D30&amp;"."&amp;'Registration form (HCM)'!E30,"")</f>
      </c>
      <c r="C12" s="289"/>
      <c r="D12" s="114"/>
    </row>
    <row r="13" spans="2:4" ht="12.75" customHeight="1">
      <c r="B13" s="289">
        <f>IF('Registration form (HCM)'!E31&lt;&gt;0,"- "&amp;'Registration form (HCM)'!D31&amp;"."&amp;'Registration form (HCM)'!E31,"")</f>
      </c>
      <c r="C13" s="289"/>
      <c r="D13" s="114"/>
    </row>
    <row r="14" spans="2:4" ht="12.75" customHeight="1">
      <c r="B14" s="289">
        <f>IF('Registration form (HCM)'!E32&lt;&gt;0,"- "&amp;'Registration form (HCM)'!D32&amp;"."&amp;'Registration form (HCM)'!E32,"")</f>
      </c>
      <c r="C14" s="289"/>
      <c r="D14" s="114"/>
    </row>
    <row r="15" spans="2:4" ht="12.75" customHeight="1">
      <c r="B15" s="289">
        <f>IF('Registration form (HCM)'!E33&lt;&gt;0,"- "&amp;'Registration form (HCM)'!D33&amp;"."&amp;'Registration form (HCM)'!E33,"")</f>
      </c>
      <c r="C15" s="289"/>
      <c r="D15" s="114"/>
    </row>
    <row r="16" spans="2:4" ht="12.75" customHeight="1">
      <c r="B16" s="289">
        <f>IF('Registration form (HCM)'!E34&lt;&gt;0,"- "&amp;'Registration form (HCM)'!D34&amp;"."&amp;'Registration form (HCM)'!E34,"")</f>
      </c>
      <c r="C16" s="289"/>
      <c r="D16" s="114"/>
    </row>
    <row r="17" spans="2:4" ht="13.5" customHeight="1">
      <c r="B17" s="289">
        <f>IF('Registration form (HCM)'!E35&lt;&gt;0,"- "&amp;'Registration form (HCM)'!D35&amp;"."&amp;'Registration form (HCM)'!E35,"")</f>
      </c>
      <c r="C17" s="289"/>
      <c r="D17" s="114"/>
    </row>
    <row r="18" spans="2:4" ht="13.5" customHeight="1">
      <c r="B18" s="289">
        <f>IF('Registration form (HCM)'!E36&lt;&gt;0,"- "&amp;'Registration form (HCM)'!D36&amp;"."&amp;'Registration form (HCM)'!E36,"")</f>
      </c>
      <c r="C18" s="289"/>
      <c r="D18" s="114"/>
    </row>
    <row r="19" spans="2:4" ht="13.5" customHeight="1">
      <c r="B19" s="289">
        <f>IF('Registration form (HCM)'!E37&lt;&gt;0,"- "&amp;'Registration form (HCM)'!D37&amp;"."&amp;'Registration form (HCM)'!E37,"")</f>
      </c>
      <c r="C19" s="289"/>
      <c r="D19" s="114"/>
    </row>
    <row r="20" spans="2:4" ht="12.75" customHeight="1">
      <c r="B20" s="289">
        <f>IF('Registration form (HCM)'!E38&lt;&gt;0,"- "&amp;'Registration form (HCM)'!D38&amp;"."&amp;'Registration form (HCM)'!E38,"")</f>
      </c>
      <c r="C20" s="289"/>
      <c r="D20" s="114"/>
    </row>
    <row r="21" spans="2:4" ht="12.75" customHeight="1">
      <c r="B21" s="159"/>
      <c r="C21" s="159"/>
      <c r="D21" s="114"/>
    </row>
    <row r="22" spans="2:4" ht="12.75" customHeight="1">
      <c r="B22" s="120" t="s">
        <v>146</v>
      </c>
      <c r="C22" s="119" t="str">
        <f>TEXT('Payment Request（HCM)'!G18,"#,##0")&amp;"VND  x  "&amp;'Payment Request（HCM)'!F18&amp;"pax  +  10%VAT =  "&amp;TEXT('Payment Request（HCM)'!H20,"#,##0")&amp;"VND"</f>
        <v>4,500,000VND  x  0pax  +  10%VAT =  0VND</v>
      </c>
      <c r="D22" s="114"/>
    </row>
    <row r="23" spans="2:4" ht="12.75" customHeight="1">
      <c r="B23" s="114"/>
      <c r="C23" s="168"/>
      <c r="D23" s="114"/>
    </row>
    <row r="24" spans="2:4" ht="12.75" customHeight="1">
      <c r="B24" s="114"/>
      <c r="C24" s="114"/>
      <c r="D24" s="114"/>
    </row>
    <row r="25" spans="2:4" ht="12.75" customHeight="1">
      <c r="B25" s="291" t="s">
        <v>147</v>
      </c>
      <c r="C25" s="291"/>
      <c r="D25" s="114"/>
    </row>
    <row r="26" spans="2:4" ht="12.75" customHeight="1">
      <c r="B26" s="116"/>
      <c r="C26" s="114"/>
      <c r="D26" s="114"/>
    </row>
    <row r="27" spans="2:4" ht="12.75" customHeight="1">
      <c r="B27" s="116"/>
      <c r="C27" s="114"/>
      <c r="D27" s="114"/>
    </row>
    <row r="28" spans="2:4" ht="12.75" customHeight="1">
      <c r="B28" s="145" t="s">
        <v>165</v>
      </c>
      <c r="C28" s="146">
        <f>'Registration form (HCM)'!F14</f>
        <v>0</v>
      </c>
      <c r="D28" s="114"/>
    </row>
    <row r="29" spans="2:4" ht="12.75" customHeight="1">
      <c r="B29" s="145" t="s">
        <v>166</v>
      </c>
      <c r="C29" s="147">
        <f>'Registration form (HCM)'!F16</f>
        <v>0</v>
      </c>
      <c r="D29" s="114"/>
    </row>
    <row r="30" spans="2:4" ht="12.75" customHeight="1">
      <c r="B30" s="145" t="s">
        <v>168</v>
      </c>
      <c r="C30" s="146">
        <f>'Registration form (HCM)'!J15</f>
        <v>0</v>
      </c>
      <c r="D30" s="114"/>
    </row>
    <row r="31" spans="2:4" ht="12.75" customHeight="1">
      <c r="B31" s="116"/>
      <c r="C31" s="114"/>
      <c r="D31" s="114"/>
    </row>
    <row r="32" spans="2:6" ht="12.75" customHeight="1">
      <c r="B32" s="292" t="str">
        <f>IF('Registration form (HCM)'!F56&lt;&gt;"","- Thanh toán: Như thông tin trong phiếu đăng kí thời hạn thanh toán là ngày: "&amp;'Registration form (HCM)'!F56,"- Thanh toán: Như thông tin trong phiếu đăng kí thời hạn thanh toán mặc định là ngày: "&amp;'Registration form (HCM)'!F54)</f>
        <v>- Thanh toán: Như thông tin trong phiếu đăng kí thời hạn thanh toán mặc định là ngày: 04/12/2020</v>
      </c>
      <c r="C32" s="292"/>
      <c r="D32" s="156"/>
      <c r="E32" s="156"/>
      <c r="F32" s="156"/>
    </row>
    <row r="33" spans="2:4" ht="30.75" customHeight="1">
      <c r="B33" s="293" t="s">
        <v>184</v>
      </c>
      <c r="C33" s="293"/>
      <c r="D33" s="114"/>
    </row>
    <row r="34" spans="2:4" ht="12.75" customHeight="1">
      <c r="B34" s="292" t="s">
        <v>199</v>
      </c>
      <c r="C34" s="292"/>
      <c r="D34" s="114"/>
    </row>
    <row r="35" spans="2:4" ht="12.75" customHeight="1">
      <c r="B35" s="114"/>
      <c r="C35" s="114"/>
      <c r="D35" s="114"/>
    </row>
    <row r="36" spans="2:4" ht="12.75" customHeight="1">
      <c r="B36" s="290" t="s">
        <v>148</v>
      </c>
      <c r="C36" s="290"/>
      <c r="D36" s="114"/>
    </row>
    <row r="37" spans="2:14" ht="12.75" customHeight="1">
      <c r="B37" s="116"/>
      <c r="C37" s="114"/>
      <c r="D37" s="116"/>
      <c r="E37" s="116"/>
      <c r="F37" s="116"/>
      <c r="G37" s="116"/>
      <c r="H37" s="116"/>
      <c r="I37" s="116"/>
      <c r="J37" s="116"/>
      <c r="K37" s="116"/>
      <c r="L37" s="116"/>
      <c r="M37" s="116"/>
      <c r="N37" s="116"/>
    </row>
    <row r="38" spans="2:12" ht="24.75" customHeight="1">
      <c r="B38" s="288" t="s">
        <v>183</v>
      </c>
      <c r="C38" s="288"/>
      <c r="D38" s="116"/>
      <c r="E38" s="116"/>
      <c r="F38" s="116"/>
      <c r="G38" s="116"/>
      <c r="H38" s="116"/>
      <c r="I38" s="116"/>
      <c r="J38" s="116"/>
      <c r="K38" s="116"/>
      <c r="L38" s="116"/>
    </row>
    <row r="39" spans="2:4" ht="27" customHeight="1">
      <c r="B39" s="288" t="s">
        <v>182</v>
      </c>
      <c r="C39" s="288"/>
      <c r="D39" s="114"/>
    </row>
    <row r="40" spans="2:4" ht="12.75" customHeight="1">
      <c r="B40" s="114"/>
      <c r="C40" s="114"/>
      <c r="D40" s="114"/>
    </row>
    <row r="41" spans="2:4" ht="12.75" customHeight="1">
      <c r="B41" s="114" t="s">
        <v>159</v>
      </c>
      <c r="C41" s="114"/>
      <c r="D41" s="114"/>
    </row>
    <row r="42" spans="2:4" ht="12.75" customHeight="1">
      <c r="B42" s="114" t="s">
        <v>160</v>
      </c>
      <c r="C42" s="114"/>
      <c r="D42" s="114"/>
    </row>
    <row r="43" spans="2:4" ht="12.75" customHeight="1">
      <c r="B43" s="114" t="s">
        <v>161</v>
      </c>
      <c r="C43" s="114"/>
      <c r="D43" s="114"/>
    </row>
    <row r="44" spans="2:4" ht="12.75" customHeight="1">
      <c r="B44" s="114"/>
      <c r="C44" s="114"/>
      <c r="D44" s="114"/>
    </row>
    <row r="45" spans="2:4" ht="12.75" customHeight="1">
      <c r="B45" s="118" t="s">
        <v>162</v>
      </c>
      <c r="C45" s="114" t="str">
        <f>"IMTC sẽ thông báo địa điểm học chậm nhất là ngày: "&amp;'Registration form (HCM)'!F54</f>
        <v>IMTC sẽ thông báo địa điểm học chậm nhất là ngày: 04/12/2020</v>
      </c>
      <c r="D45" s="114"/>
    </row>
    <row r="46" spans="2:4" ht="12.75" customHeight="1">
      <c r="B46" s="114"/>
      <c r="C46" s="114"/>
      <c r="D46" s="114"/>
    </row>
    <row r="47" spans="2:4" ht="12.75" customHeight="1">
      <c r="B47" s="118" t="s">
        <v>149</v>
      </c>
      <c r="C47" s="114"/>
      <c r="D47" s="114"/>
    </row>
    <row r="48" spans="2:4" ht="12.75" customHeight="1">
      <c r="B48" s="118"/>
      <c r="C48" s="114"/>
      <c r="D48" s="114"/>
    </row>
    <row r="49" spans="2:4" ht="12.75" customHeight="1">
      <c r="B49" s="117" t="str">
        <f>"- Ngày: "&amp;'Registration form (HCM)'!K8</f>
        <v>- Ngày: 10&amp;11/12/2020</v>
      </c>
      <c r="C49" s="114"/>
      <c r="D49" s="114"/>
    </row>
    <row r="50" spans="2:4" ht="12.75" customHeight="1">
      <c r="B50" s="117" t="s">
        <v>150</v>
      </c>
      <c r="C50" s="114"/>
      <c r="D50" s="114"/>
    </row>
    <row r="51" spans="2:4" ht="12.75" customHeight="1">
      <c r="B51" s="114" t="s">
        <v>170</v>
      </c>
      <c r="C51" s="114"/>
      <c r="D51" s="114"/>
    </row>
    <row r="52" spans="2:4" ht="12.75" customHeight="1">
      <c r="B52" s="114" t="s">
        <v>171</v>
      </c>
      <c r="C52" s="114"/>
      <c r="D52" s="114"/>
    </row>
    <row r="53" spans="2:4" ht="12.75" customHeight="1">
      <c r="B53" s="114"/>
      <c r="C53" s="114"/>
      <c r="D53" s="114"/>
    </row>
    <row r="54" spans="2:4" ht="12.75" customHeight="1">
      <c r="B54" s="114" t="s">
        <v>163</v>
      </c>
      <c r="C54" s="114"/>
      <c r="D54" s="114"/>
    </row>
    <row r="55" spans="2:4" ht="12.75" customHeight="1">
      <c r="B55" s="114"/>
      <c r="C55" s="114"/>
      <c r="D55" s="114"/>
    </row>
    <row r="56" spans="2:4" ht="12.75" customHeight="1">
      <c r="B56" s="114" t="str">
        <f>"Báo cáo cuối khóa học (thực hành, bài kiểm tra) sẽ được gửi đến Mr./Ms."&amp;'Registration form (HCM)'!F20&amp;" 3 tuần sau khóa học."</f>
        <v>Báo cáo cuối khóa học (thực hành, bài kiểm tra) sẽ được gửi đến Mr./Ms. 3 tuần sau khóa học.</v>
      </c>
      <c r="C56" s="114"/>
      <c r="D56" s="114"/>
    </row>
    <row r="57" spans="2:4" ht="12.75" customHeight="1">
      <c r="B57" s="114"/>
      <c r="C57" s="114"/>
      <c r="D57" s="114"/>
    </row>
    <row r="58" spans="2:4" ht="12.75" customHeight="1">
      <c r="B58" s="114" t="s">
        <v>167</v>
      </c>
      <c r="C58" s="114"/>
      <c r="D58" s="114"/>
    </row>
    <row r="59" spans="2:4" ht="12.75" customHeight="1">
      <c r="B59" s="114"/>
      <c r="C59" s="114"/>
      <c r="D59" s="114"/>
    </row>
    <row r="60" spans="2:4" ht="12.75" customHeight="1">
      <c r="B60" s="114" t="s">
        <v>151</v>
      </c>
      <c r="C60" s="114"/>
      <c r="D60" s="114"/>
    </row>
    <row r="61" spans="2:4" ht="12.75" customHeight="1">
      <c r="B61" s="114"/>
      <c r="C61" s="114"/>
      <c r="D61" s="114"/>
    </row>
    <row r="62" spans="2:4" ht="12.75" customHeight="1">
      <c r="B62" s="114"/>
      <c r="C62" s="114"/>
      <c r="D62" s="114"/>
    </row>
    <row r="63" spans="2:4" ht="12.75" customHeight="1">
      <c r="B63" s="114"/>
      <c r="C63" s="114"/>
      <c r="D63" s="114"/>
    </row>
    <row r="64" spans="2:4" ht="12.75" customHeight="1">
      <c r="B64" s="114"/>
      <c r="C64" s="114"/>
      <c r="D64" s="114"/>
    </row>
    <row r="65" spans="2:4" ht="12.75" customHeight="1">
      <c r="B65" s="114"/>
      <c r="C65" s="114"/>
      <c r="D65" s="114"/>
    </row>
    <row r="66" spans="2:4" ht="12.75" customHeight="1">
      <c r="B66" s="114"/>
      <c r="C66" s="114"/>
      <c r="D66" s="114"/>
    </row>
    <row r="67" spans="2:4" ht="12.75" customHeight="1">
      <c r="B67" s="114"/>
      <c r="C67" s="114"/>
      <c r="D67" s="114"/>
    </row>
    <row r="68" spans="2:3" ht="12.75">
      <c r="B68" s="114"/>
      <c r="C68" s="114"/>
    </row>
  </sheetData>
  <sheetProtection/>
  <mergeCells count="21">
    <mergeCell ref="B15:C15"/>
    <mergeCell ref="B38:C38"/>
    <mergeCell ref="B19:C19"/>
    <mergeCell ref="B20:C20"/>
    <mergeCell ref="B39:C39"/>
    <mergeCell ref="B34:C34"/>
    <mergeCell ref="B36:C36"/>
    <mergeCell ref="B25:C25"/>
    <mergeCell ref="B32:C32"/>
    <mergeCell ref="B9:C9"/>
    <mergeCell ref="B17:C17"/>
    <mergeCell ref="B18:C18"/>
    <mergeCell ref="B33:C33"/>
    <mergeCell ref="B16:C16"/>
    <mergeCell ref="B4:C4"/>
    <mergeCell ref="B5:C5"/>
    <mergeCell ref="B13:C13"/>
    <mergeCell ref="B14:C14"/>
    <mergeCell ref="B10:C10"/>
    <mergeCell ref="B11:C11"/>
    <mergeCell ref="B12:C12"/>
  </mergeCells>
  <printOptions/>
  <pageMargins left="0.7" right="0.7" top="0.75" bottom="0.75" header="0.3" footer="0.3"/>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V16"/>
  <sheetViews>
    <sheetView zoomScalePageLayoutView="0" workbookViewId="0" topLeftCell="A1">
      <selection activeCell="F1" sqref="F1"/>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6"/>
      <c r="B1" s="107"/>
      <c r="C1" s="106"/>
      <c r="D1" s="108"/>
      <c r="E1" s="108"/>
      <c r="F1" s="109" t="str">
        <f>"LIST OF PARTICIPANTS "&amp;'Registration form (Hanoi)'!F8&amp;'Registration form (Hanoi)'!K8</f>
        <v>LIST OF PARTICIPANTS Kaizen - Cải tiến công việc/  仕事の効果効率向上17&amp;18/12/2020</v>
      </c>
      <c r="G1" s="109"/>
      <c r="H1" s="109"/>
      <c r="I1" s="110"/>
      <c r="J1" s="110"/>
      <c r="K1" s="108"/>
      <c r="L1" s="108"/>
      <c r="M1" s="108"/>
      <c r="N1" s="108"/>
      <c r="O1" s="108"/>
      <c r="P1" s="108"/>
      <c r="Q1" s="108"/>
      <c r="R1" s="108"/>
      <c r="S1" s="108"/>
      <c r="T1" s="108"/>
      <c r="U1" s="108"/>
      <c r="V1" s="108"/>
    </row>
    <row r="2" spans="1:22" ht="15.75">
      <c r="A2" s="111"/>
      <c r="B2" s="294" t="s">
        <v>126</v>
      </c>
      <c r="C2" s="294" t="s">
        <v>127</v>
      </c>
      <c r="D2" s="294" t="s">
        <v>128</v>
      </c>
      <c r="E2" s="294" t="s">
        <v>129</v>
      </c>
      <c r="F2" s="297" t="s">
        <v>169</v>
      </c>
      <c r="G2" s="294" t="s">
        <v>130</v>
      </c>
      <c r="H2" s="294" t="s">
        <v>131</v>
      </c>
      <c r="I2" s="297" t="s">
        <v>132</v>
      </c>
      <c r="J2" s="297"/>
      <c r="K2" s="297"/>
      <c r="L2" s="297"/>
      <c r="M2" s="297"/>
      <c r="N2" s="297"/>
      <c r="O2" s="297" t="s">
        <v>133</v>
      </c>
      <c r="P2" s="297"/>
      <c r="Q2" s="297"/>
      <c r="R2" s="301" t="s">
        <v>134</v>
      </c>
      <c r="S2" s="302"/>
      <c r="T2" s="303"/>
      <c r="U2" s="294" t="s">
        <v>180</v>
      </c>
      <c r="V2" s="294" t="s">
        <v>181</v>
      </c>
    </row>
    <row r="3" spans="1:22" ht="15.75">
      <c r="A3" s="111"/>
      <c r="B3" s="295"/>
      <c r="C3" s="295"/>
      <c r="D3" s="295"/>
      <c r="E3" s="295"/>
      <c r="F3" s="297"/>
      <c r="G3" s="296"/>
      <c r="H3" s="295"/>
      <c r="I3" s="294" t="s">
        <v>135</v>
      </c>
      <c r="J3" s="294" t="s">
        <v>136</v>
      </c>
      <c r="K3" s="294" t="s">
        <v>137</v>
      </c>
      <c r="L3" s="294" t="s">
        <v>158</v>
      </c>
      <c r="M3" s="294" t="s">
        <v>138</v>
      </c>
      <c r="N3" s="294" t="s">
        <v>139</v>
      </c>
      <c r="O3" s="294" t="s">
        <v>140</v>
      </c>
      <c r="P3" s="294" t="s">
        <v>139</v>
      </c>
      <c r="Q3" s="294" t="s">
        <v>141</v>
      </c>
      <c r="R3" s="294" t="s">
        <v>140</v>
      </c>
      <c r="S3" s="294" t="s">
        <v>139</v>
      </c>
      <c r="T3" s="294" t="s">
        <v>141</v>
      </c>
      <c r="U3" s="295"/>
      <c r="V3" s="295"/>
    </row>
    <row r="4" spans="1:22" ht="15.75">
      <c r="A4" s="106"/>
      <c r="B4" s="296"/>
      <c r="C4" s="296"/>
      <c r="D4" s="296"/>
      <c r="E4" s="296"/>
      <c r="F4" s="112">
        <f>SUM(F5:F56)</f>
        <v>0</v>
      </c>
      <c r="G4" s="112">
        <f>SUM(G5:G59)</f>
        <v>0</v>
      </c>
      <c r="H4" s="296"/>
      <c r="I4" s="296"/>
      <c r="J4" s="296"/>
      <c r="K4" s="296"/>
      <c r="L4" s="296"/>
      <c r="M4" s="296"/>
      <c r="N4" s="296"/>
      <c r="O4" s="296"/>
      <c r="P4" s="296"/>
      <c r="Q4" s="296"/>
      <c r="R4" s="296"/>
      <c r="S4" s="296"/>
      <c r="T4" s="296"/>
      <c r="U4" s="296"/>
      <c r="V4" s="296"/>
    </row>
    <row r="5" spans="1:22" s="114" customFormat="1" ht="15.75" customHeight="1">
      <c r="A5" s="113">
        <v>1</v>
      </c>
      <c r="B5" s="148">
        <f>'Registration form (Hanoi)'!F14</f>
        <v>0</v>
      </c>
      <c r="C5" s="151"/>
      <c r="D5" s="137">
        <f>'Registration form (Hanoi)'!F16</f>
        <v>0</v>
      </c>
      <c r="E5" s="160">
        <f>'Registration form (Hanoi)'!J15</f>
        <v>0</v>
      </c>
      <c r="F5" s="137">
        <f>'Payment Request（Hanoi)'!F18</f>
        <v>0</v>
      </c>
      <c r="G5" s="137">
        <f>F5-ROUNDDOWN(F5/3,0)</f>
        <v>0</v>
      </c>
      <c r="H5" s="298"/>
      <c r="I5" s="161">
        <f>'Registration form (Hanoi)'!D27</f>
        <v>0</v>
      </c>
      <c r="J5" s="135">
        <f>'Registration form (Hanoi)'!E27</f>
        <v>0</v>
      </c>
      <c r="K5" s="135">
        <f>'Registration form (Hanoi)'!F27</f>
        <v>0</v>
      </c>
      <c r="L5" s="135">
        <f>'Registration form (Hanoi)'!G27</f>
        <v>0</v>
      </c>
      <c r="M5" s="135">
        <f>'Registration form (Hanoi)'!H27</f>
        <v>0</v>
      </c>
      <c r="N5" s="127">
        <f>'Registration form (Hanoi)'!I27</f>
        <v>0</v>
      </c>
      <c r="O5" s="125"/>
      <c r="P5" s="125"/>
      <c r="Q5" s="125"/>
      <c r="R5" s="125">
        <f>'Registration form (Hanoi)'!F18</f>
        <v>0</v>
      </c>
      <c r="S5" s="127">
        <f>'Registration form (Hanoi)'!J17</f>
        <v>0</v>
      </c>
      <c r="T5" s="127">
        <f>'Registration form (Hanoi)'!J18</f>
        <v>0</v>
      </c>
      <c r="U5" s="126">
        <f>'Registration form (Hanoi)'!C42</f>
        <v>0</v>
      </c>
      <c r="V5" s="125">
        <f>'Registration form (Hanoi)'!F56</f>
        <v>0</v>
      </c>
    </row>
    <row r="6" spans="1:22" s="114" customFormat="1" ht="15.75" customHeight="1">
      <c r="A6" s="115">
        <v>2</v>
      </c>
      <c r="B6" s="149"/>
      <c r="C6" s="152"/>
      <c r="D6" s="152"/>
      <c r="E6" s="154"/>
      <c r="F6" s="152"/>
      <c r="G6" s="152"/>
      <c r="H6" s="299"/>
      <c r="I6" s="161">
        <f>'Registration form (Hanoi)'!D28</f>
        <v>0</v>
      </c>
      <c r="J6" s="135">
        <f>'Registration form (Hanoi)'!E28</f>
        <v>0</v>
      </c>
      <c r="K6" s="135">
        <f>'Registration form (Hanoi)'!F28</f>
        <v>0</v>
      </c>
      <c r="L6" s="135">
        <f>'Registration form (Hanoi)'!G28</f>
        <v>0</v>
      </c>
      <c r="M6" s="135">
        <f>'Registration form (Hanoi)'!H28</f>
        <v>0</v>
      </c>
      <c r="N6" s="127">
        <f>'Registration form (Hanoi)'!I28</f>
        <v>0</v>
      </c>
      <c r="O6" s="128"/>
      <c r="P6" s="128"/>
      <c r="Q6" s="128"/>
      <c r="R6" s="128"/>
      <c r="S6" s="128"/>
      <c r="T6" s="128"/>
      <c r="U6" s="128"/>
      <c r="V6" s="128"/>
    </row>
    <row r="7" spans="1:22" s="114" customFormat="1" ht="15.75" customHeight="1">
      <c r="A7" s="115">
        <v>3</v>
      </c>
      <c r="B7" s="149"/>
      <c r="C7" s="152"/>
      <c r="D7" s="152"/>
      <c r="E7" s="154"/>
      <c r="F7" s="152"/>
      <c r="G7" s="152"/>
      <c r="H7" s="299"/>
      <c r="I7" s="161">
        <f>'Registration form (Hanoi)'!D29</f>
        <v>0</v>
      </c>
      <c r="J7" s="135">
        <f>'Registration form (Hanoi)'!E29</f>
        <v>0</v>
      </c>
      <c r="K7" s="135">
        <f>'Registration form (Hanoi)'!F29</f>
        <v>0</v>
      </c>
      <c r="L7" s="135">
        <f>'Registration form (Hanoi)'!G29</f>
        <v>0</v>
      </c>
      <c r="M7" s="135">
        <f>'Registration form (Hanoi)'!H29</f>
        <v>0</v>
      </c>
      <c r="N7" s="127">
        <f>'Registration form (Hanoi)'!I29</f>
        <v>0</v>
      </c>
      <c r="O7" s="128"/>
      <c r="P7" s="128"/>
      <c r="Q7" s="128"/>
      <c r="R7" s="128"/>
      <c r="S7" s="128"/>
      <c r="T7" s="129"/>
      <c r="U7" s="129"/>
      <c r="V7" s="128"/>
    </row>
    <row r="8" spans="1:22" s="114" customFormat="1" ht="15.75" customHeight="1">
      <c r="A8" s="115">
        <v>4</v>
      </c>
      <c r="B8" s="149"/>
      <c r="C8" s="152"/>
      <c r="D8" s="152"/>
      <c r="E8" s="154"/>
      <c r="F8" s="152"/>
      <c r="G8" s="152"/>
      <c r="H8" s="299"/>
      <c r="I8" s="161">
        <f>'Registration form (Hanoi)'!D30</f>
        <v>0</v>
      </c>
      <c r="J8" s="135">
        <f>'Registration form (Hanoi)'!E30</f>
        <v>0</v>
      </c>
      <c r="K8" s="135">
        <f>'Registration form (Hanoi)'!F30</f>
        <v>0</v>
      </c>
      <c r="L8" s="135">
        <f>'Registration form (Hanoi)'!G30</f>
        <v>0</v>
      </c>
      <c r="M8" s="135">
        <f>'Registration form (Hanoi)'!H30</f>
        <v>0</v>
      </c>
      <c r="N8" s="127">
        <f>'Registration form (Hanoi)'!I30</f>
        <v>0</v>
      </c>
      <c r="O8" s="128"/>
      <c r="P8" s="130"/>
      <c r="Q8" s="128"/>
      <c r="R8" s="128"/>
      <c r="S8" s="130"/>
      <c r="T8" s="128"/>
      <c r="U8" s="128"/>
      <c r="V8" s="128"/>
    </row>
    <row r="9" spans="1:22" s="114" customFormat="1" ht="15.75" customHeight="1">
      <c r="A9" s="115">
        <v>5</v>
      </c>
      <c r="B9" s="149"/>
      <c r="C9" s="152"/>
      <c r="D9" s="152"/>
      <c r="E9" s="154"/>
      <c r="F9" s="152"/>
      <c r="G9" s="152"/>
      <c r="H9" s="299"/>
      <c r="I9" s="161">
        <f>'Registration form (Hanoi)'!D31</f>
        <v>0</v>
      </c>
      <c r="J9" s="135">
        <f>'Registration form (Hanoi)'!E31</f>
        <v>0</v>
      </c>
      <c r="K9" s="135">
        <f>'Registration form (Hanoi)'!F31</f>
        <v>0</v>
      </c>
      <c r="L9" s="135">
        <f>'Registration form (Hanoi)'!G31</f>
        <v>0</v>
      </c>
      <c r="M9" s="135">
        <f>'Registration form (Hanoi)'!H31</f>
        <v>0</v>
      </c>
      <c r="N9" s="127">
        <f>'Registration form (Hanoi)'!I31</f>
        <v>0</v>
      </c>
      <c r="O9" s="131"/>
      <c r="P9" s="132"/>
      <c r="Q9" s="133"/>
      <c r="R9" s="131"/>
      <c r="S9" s="132"/>
      <c r="T9" s="133"/>
      <c r="U9" s="133"/>
      <c r="V9" s="131"/>
    </row>
    <row r="10" spans="1:22" s="114" customFormat="1" ht="15.75" customHeight="1">
      <c r="A10" s="115">
        <v>6</v>
      </c>
      <c r="B10" s="149"/>
      <c r="C10" s="152"/>
      <c r="D10" s="152"/>
      <c r="E10" s="154"/>
      <c r="F10" s="152"/>
      <c r="G10" s="152"/>
      <c r="H10" s="299"/>
      <c r="I10" s="161">
        <f>'Registration form (Hanoi)'!D32</f>
        <v>0</v>
      </c>
      <c r="J10" s="135">
        <f>'Registration form (Hanoi)'!E32</f>
        <v>0</v>
      </c>
      <c r="K10" s="135">
        <f>'Registration form (Hanoi)'!F32</f>
        <v>0</v>
      </c>
      <c r="L10" s="135">
        <f>'Registration form (Hanoi)'!G32</f>
        <v>0</v>
      </c>
      <c r="M10" s="135">
        <f>'Registration form (Hanoi)'!H32</f>
        <v>0</v>
      </c>
      <c r="N10" s="127">
        <f>'Registration form (Hanoi)'!I32</f>
        <v>0</v>
      </c>
      <c r="O10" s="131"/>
      <c r="P10" s="132"/>
      <c r="Q10" s="133"/>
      <c r="R10" s="131"/>
      <c r="S10" s="132"/>
      <c r="T10" s="131"/>
      <c r="U10" s="131"/>
      <c r="V10" s="134"/>
    </row>
    <row r="11" spans="1:22" s="114" customFormat="1" ht="15.75" customHeight="1">
      <c r="A11" s="115">
        <v>7</v>
      </c>
      <c r="B11" s="149"/>
      <c r="C11" s="152"/>
      <c r="D11" s="152"/>
      <c r="E11" s="154"/>
      <c r="F11" s="152"/>
      <c r="G11" s="152"/>
      <c r="H11" s="299"/>
      <c r="I11" s="161">
        <f>'Registration form (Hanoi)'!D33</f>
        <v>0</v>
      </c>
      <c r="J11" s="135">
        <f>'Registration form (Hanoi)'!E33</f>
        <v>0</v>
      </c>
      <c r="K11" s="135">
        <f>'Registration form (Hanoi)'!F33</f>
        <v>0</v>
      </c>
      <c r="L11" s="135">
        <f>'Registration form (Hanoi)'!G33</f>
        <v>0</v>
      </c>
      <c r="M11" s="135">
        <f>'Registration form (Hanoi)'!H33</f>
        <v>0</v>
      </c>
      <c r="N11" s="127">
        <f>'Registration form (Hanoi)'!I33</f>
        <v>0</v>
      </c>
      <c r="O11" s="131"/>
      <c r="P11" s="132"/>
      <c r="Q11" s="133"/>
      <c r="R11" s="131"/>
      <c r="S11" s="132"/>
      <c r="T11" s="131"/>
      <c r="U11" s="131"/>
      <c r="V11" s="134"/>
    </row>
    <row r="12" spans="1:22" s="114" customFormat="1" ht="15.75" customHeight="1">
      <c r="A12" s="115">
        <v>8</v>
      </c>
      <c r="B12" s="149"/>
      <c r="C12" s="152"/>
      <c r="D12" s="152"/>
      <c r="E12" s="154"/>
      <c r="F12" s="152"/>
      <c r="G12" s="152"/>
      <c r="H12" s="299"/>
      <c r="I12" s="161">
        <f>'Registration form (Hanoi)'!D34</f>
        <v>0</v>
      </c>
      <c r="J12" s="135">
        <f>'Registration form (Hanoi)'!E34</f>
        <v>0</v>
      </c>
      <c r="K12" s="135">
        <f>'Registration form (Hanoi)'!F34</f>
        <v>0</v>
      </c>
      <c r="L12" s="135">
        <f>'Registration form (Hanoi)'!G34</f>
        <v>0</v>
      </c>
      <c r="M12" s="135">
        <f>'Registration form (Hanoi)'!H34</f>
        <v>0</v>
      </c>
      <c r="N12" s="127">
        <f>'Registration form (Hanoi)'!I34</f>
        <v>0</v>
      </c>
      <c r="O12" s="131"/>
      <c r="P12" s="132"/>
      <c r="Q12" s="133"/>
      <c r="R12" s="131"/>
      <c r="S12" s="132"/>
      <c r="T12" s="131"/>
      <c r="U12" s="131"/>
      <c r="V12" s="131"/>
    </row>
    <row r="13" spans="1:22" s="114" customFormat="1" ht="15.75" customHeight="1">
      <c r="A13" s="115">
        <v>9</v>
      </c>
      <c r="B13" s="149"/>
      <c r="C13" s="152"/>
      <c r="D13" s="152"/>
      <c r="E13" s="154"/>
      <c r="F13" s="152"/>
      <c r="G13" s="152"/>
      <c r="H13" s="299"/>
      <c r="I13" s="161">
        <f>'Registration form (Hanoi)'!D35</f>
        <v>0</v>
      </c>
      <c r="J13" s="135">
        <f>'Registration form (Hanoi)'!E35</f>
        <v>0</v>
      </c>
      <c r="K13" s="135">
        <f>'Registration form (Hanoi)'!F35</f>
        <v>0</v>
      </c>
      <c r="L13" s="135">
        <f>'Registration form (Hanoi)'!G35</f>
        <v>0</v>
      </c>
      <c r="M13" s="135">
        <f>'Registration form (Hanoi)'!H35</f>
        <v>0</v>
      </c>
      <c r="N13" s="127">
        <f>'Registration form (Hanoi)'!I35</f>
        <v>0</v>
      </c>
      <c r="O13" s="131"/>
      <c r="P13" s="132"/>
      <c r="Q13" s="133"/>
      <c r="R13" s="131"/>
      <c r="S13" s="132"/>
      <c r="T13" s="131"/>
      <c r="U13" s="131"/>
      <c r="V13" s="131"/>
    </row>
    <row r="14" spans="1:22" s="114" customFormat="1" ht="15.75" customHeight="1">
      <c r="A14" s="115">
        <v>10</v>
      </c>
      <c r="B14" s="149"/>
      <c r="C14" s="152"/>
      <c r="D14" s="152"/>
      <c r="E14" s="154"/>
      <c r="F14" s="152"/>
      <c r="G14" s="152"/>
      <c r="H14" s="299"/>
      <c r="I14" s="161">
        <f>'Registration form (Hanoi)'!D36</f>
        <v>0</v>
      </c>
      <c r="J14" s="135">
        <f>'Registration form (Hanoi)'!E36</f>
        <v>0</v>
      </c>
      <c r="K14" s="135">
        <f>'Registration form (Hanoi)'!F36</f>
        <v>0</v>
      </c>
      <c r="L14" s="135">
        <f>'Registration form (Hanoi)'!G36</f>
        <v>0</v>
      </c>
      <c r="M14" s="135">
        <f>'Registration form (Hanoi)'!H36</f>
        <v>0</v>
      </c>
      <c r="N14" s="127">
        <f>'Registration form (Hanoi)'!I36</f>
        <v>0</v>
      </c>
      <c r="O14" s="131"/>
      <c r="P14" s="132"/>
      <c r="Q14" s="133"/>
      <c r="R14" s="131"/>
      <c r="S14" s="132"/>
      <c r="T14" s="131"/>
      <c r="U14" s="131"/>
      <c r="V14" s="131"/>
    </row>
    <row r="15" spans="1:22" s="114" customFormat="1" ht="15.75" customHeight="1">
      <c r="A15" s="115">
        <v>11</v>
      </c>
      <c r="B15" s="149"/>
      <c r="C15" s="152"/>
      <c r="D15" s="152"/>
      <c r="E15" s="154"/>
      <c r="F15" s="152"/>
      <c r="G15" s="152"/>
      <c r="H15" s="299"/>
      <c r="I15" s="161">
        <f>'Registration form (Hanoi)'!D37</f>
        <v>0</v>
      </c>
      <c r="J15" s="135">
        <f>'Registration form (Hanoi)'!E37</f>
        <v>0</v>
      </c>
      <c r="K15" s="135">
        <f>'Registration form (Hanoi)'!F37</f>
        <v>0</v>
      </c>
      <c r="L15" s="135">
        <f>'Registration form (Hanoi)'!G37</f>
        <v>0</v>
      </c>
      <c r="M15" s="135">
        <f>'Registration form (Hanoi)'!H37</f>
        <v>0</v>
      </c>
      <c r="N15" s="127">
        <f>'Registration form (Hanoi)'!I37</f>
        <v>0</v>
      </c>
      <c r="O15" s="131"/>
      <c r="P15" s="132"/>
      <c r="Q15" s="133"/>
      <c r="R15" s="131"/>
      <c r="S15" s="132"/>
      <c r="T15" s="131"/>
      <c r="U15" s="131"/>
      <c r="V15" s="131"/>
    </row>
    <row r="16" spans="1:22" s="114" customFormat="1" ht="15.75" customHeight="1">
      <c r="A16" s="115">
        <v>12</v>
      </c>
      <c r="B16" s="150"/>
      <c r="C16" s="153"/>
      <c r="D16" s="153"/>
      <c r="E16" s="155"/>
      <c r="F16" s="153"/>
      <c r="G16" s="153"/>
      <c r="H16" s="300"/>
      <c r="I16" s="161">
        <f>'Registration form (Hanoi)'!D38</f>
        <v>0</v>
      </c>
      <c r="J16" s="135">
        <f>'Registration form (Hanoi)'!E38</f>
        <v>0</v>
      </c>
      <c r="K16" s="135">
        <f>'Registration form (Hanoi)'!F38</f>
        <v>0</v>
      </c>
      <c r="L16" s="135">
        <f>'Registration form (Hanoi)'!G38</f>
        <v>0</v>
      </c>
      <c r="M16" s="135">
        <f>'Registration form (Hanoi)'!H38</f>
        <v>0</v>
      </c>
      <c r="N16" s="127">
        <f>'Registration form (Hanoi)'!I38</f>
        <v>0</v>
      </c>
      <c r="O16" s="131"/>
      <c r="P16" s="132"/>
      <c r="Q16" s="133"/>
      <c r="R16" s="131"/>
      <c r="S16" s="132"/>
      <c r="T16" s="131"/>
      <c r="U16" s="131"/>
      <c r="V16" s="131"/>
    </row>
  </sheetData>
  <sheetProtection/>
  <mergeCells count="25">
    <mergeCell ref="U2:U4"/>
    <mergeCell ref="Q3:Q4"/>
    <mergeCell ref="R3:R4"/>
    <mergeCell ref="S3:S4"/>
    <mergeCell ref="T3:T4"/>
    <mergeCell ref="H5:H16"/>
    <mergeCell ref="O2:Q2"/>
    <mergeCell ref="R2:T2"/>
    <mergeCell ref="H2:H4"/>
    <mergeCell ref="V2:V4"/>
    <mergeCell ref="I3:I4"/>
    <mergeCell ref="J3:J4"/>
    <mergeCell ref="K3:K4"/>
    <mergeCell ref="M3:M4"/>
    <mergeCell ref="N3:N4"/>
    <mergeCell ref="O3:O4"/>
    <mergeCell ref="P3:P4"/>
    <mergeCell ref="L3:L4"/>
    <mergeCell ref="I2:N2"/>
    <mergeCell ref="B2:B4"/>
    <mergeCell ref="C2:C4"/>
    <mergeCell ref="D2:D4"/>
    <mergeCell ref="E2:E4"/>
    <mergeCell ref="F2:F3"/>
    <mergeCell ref="G2:G3"/>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2019-09-17T08:20:30Z</cp:lastPrinted>
  <dcterms:created xsi:type="dcterms:W3CDTF">2014-08-19T05:03:06Z</dcterms:created>
  <dcterms:modified xsi:type="dcterms:W3CDTF">2020-11-08T18:44:54Z</dcterms:modified>
  <cp:category/>
  <cp:version/>
  <cp:contentType/>
  <cp:contentStatus/>
</cp:coreProperties>
</file>