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95" tabRatio="835" activeTab="0"/>
  </bookViews>
  <sheets>
    <sheet name="Registration form (Hanoi)" sheetId="1" r:id="rId1"/>
    <sheet name="Payment Request（Hanoi)" sheetId="2" r:id="rId2"/>
    <sheet name="Auto-HN" sheetId="3" state="hidden" r:id="rId3"/>
    <sheet name="Mailing list HCM" sheetId="4" state="hidden" r:id="rId4"/>
    <sheet name="Mailing list HN" sheetId="5" state="hidden" r:id="rId5"/>
    <sheet name="Auto-HCM" sheetId="6" state="hidden" r:id="rId6"/>
    <sheet name="Pax list HN" sheetId="7" state="hidden" r:id="rId7"/>
    <sheet name="Pax list HCM" sheetId="8" state="hidden" r:id="rId8"/>
    <sheet name="Data" sheetId="9" state="hidden" r:id="rId9"/>
    <sheet name="Sheet1" sheetId="10" state="hidden" r:id="rId10"/>
  </sheets>
  <definedNames>
    <definedName name="_xlnm.Print_Area" localSheetId="1">'Payment Request（Hanoi)'!$A$1:$I$46</definedName>
    <definedName name="_xlnm.Print_Area" localSheetId="0">'Registration form (Hanoi)'!$B$2:$R$64</definedName>
  </definedNames>
  <calcPr fullCalcOnLoad="1"/>
</workbook>
</file>

<file path=xl/sharedStrings.xml><?xml version="1.0" encoding="utf-8"?>
<sst xmlns="http://schemas.openxmlformats.org/spreadsheetml/2006/main" count="326" uniqueCount="235">
  <si>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2"/>
      </rPr>
      <t>公開講座申し込み書</t>
    </r>
  </si>
  <si>
    <r>
      <t xml:space="preserve">1. Tên khóa hội thảo/ </t>
    </r>
    <r>
      <rPr>
        <b/>
        <sz val="14"/>
        <color indexed="53"/>
        <rFont val="ＭＳ Ｐ明朝"/>
        <family val="1"/>
      </rPr>
      <t>申し込み対象講座</t>
    </r>
  </si>
  <si>
    <r>
      <t>Tên khóa hội thảo/</t>
    </r>
    <r>
      <rPr>
        <b/>
        <sz val="12"/>
        <rFont val="Times New Roman"/>
        <family val="1"/>
      </rPr>
      <t xml:space="preserve"> </t>
    </r>
    <r>
      <rPr>
        <b/>
        <sz val="12"/>
        <color indexed="53"/>
        <rFont val="ＭＳ Ｐ明朝"/>
        <family val="1"/>
      </rPr>
      <t>講座名</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</si>
  <si>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</si>
  <si>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</si>
  <si>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r>
      <t>2. Thông tin công ty/</t>
    </r>
    <r>
      <rPr>
        <b/>
        <sz val="14"/>
        <color indexed="58"/>
        <rFont val="Times New Roman"/>
        <family val="1"/>
      </rPr>
      <t xml:space="preserve"> </t>
    </r>
    <r>
      <rPr>
        <b/>
        <sz val="14"/>
        <color indexed="53"/>
        <rFont val="ＭＳ Ｐ明朝"/>
        <family val="1"/>
      </rPr>
      <t>御社情報</t>
    </r>
  </si>
  <si>
    <t>Thông tin sẽ được sử dụng để cấp hóa đơn, đề nghị cung cấp thông tin chính xác.</t>
  </si>
  <si>
    <t>情報は公式領収書の発行に用いますので、正確にご記入ください</t>
  </si>
  <si>
    <r>
      <t>Tên công ty/</t>
    </r>
    <r>
      <rPr>
        <b/>
        <sz val="11"/>
        <rFont val="Times New Roman"/>
        <family val="1"/>
      </rPr>
      <t xml:space="preserve">
</t>
    </r>
    <r>
      <rPr>
        <b/>
        <sz val="11"/>
        <color indexed="53"/>
        <rFont val="ＭＳ Ｐ明朝"/>
        <family val="1"/>
      </rPr>
      <t>会社名</t>
    </r>
  </si>
  <si>
    <r>
      <t>Đề nghị viết tên công ty bằng tiếng Việt để sử dụng cho cấp hóa đơn</t>
    </r>
    <r>
      <rPr>
        <b/>
        <sz val="10"/>
        <color indexed="58"/>
        <rFont val="ＭＳ Ｐ明朝"/>
        <family val="1"/>
      </rPr>
      <t>/</t>
    </r>
    <r>
      <rPr>
        <b/>
        <sz val="11"/>
        <color indexed="53"/>
        <rFont val="ＭＳ Ｐ明朝"/>
        <family val="1"/>
      </rPr>
      <t xml:space="preserve"> 公式領収書の発行のため、正式なベトナム語名称をご記入ください</t>
    </r>
  </si>
  <si>
    <r>
      <rPr>
        <b/>
        <sz val="11"/>
        <color indexed="58"/>
        <rFont val="Times New Roman"/>
        <family val="1"/>
      </rPr>
      <t>Địa chỉ công ty/</t>
    </r>
    <r>
      <rPr>
        <b/>
        <sz val="11"/>
        <rFont val="Times New Roman"/>
        <family val="1"/>
      </rPr>
      <t xml:space="preserve">
</t>
    </r>
    <r>
      <rPr>
        <b/>
        <sz val="11"/>
        <color indexed="53"/>
        <rFont val="ＭＳ Ｐ明朝"/>
        <family val="1"/>
      </rPr>
      <t>会社住所</t>
    </r>
  </si>
  <si>
    <r>
      <rPr>
        <b/>
        <sz val="11"/>
        <color indexed="58"/>
        <rFont val="Times New Roman"/>
        <family val="1"/>
      </rPr>
      <t xml:space="preserve">Mã số thuế/ </t>
    </r>
    <r>
      <rPr>
        <b/>
        <sz val="11"/>
        <color indexed="53"/>
        <rFont val="ＭＳ Ｐ明朝"/>
        <family val="1"/>
      </rPr>
      <t>税コード</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</si>
  <si>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</si>
  <si>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Điện thoại/</t>
    </r>
    <r>
      <rPr>
        <b/>
        <sz val="11"/>
        <rFont val="Times New Roman"/>
        <family val="1"/>
      </rPr>
      <t xml:space="preserve"> </t>
    </r>
    <r>
      <rPr>
        <b/>
        <sz val="11"/>
        <color indexed="53"/>
        <rFont val="ＭＳ Ｐ明朝"/>
        <family val="1"/>
      </rPr>
      <t>電話番号</t>
    </r>
  </si>
  <si>
    <r>
      <rPr>
        <b/>
        <sz val="11"/>
        <color indexed="58"/>
        <rFont val="Times New Roman"/>
        <family val="1"/>
      </rPr>
      <t>Tên người liên lạc (2)/</t>
    </r>
    <r>
      <rPr>
        <b/>
        <sz val="11"/>
        <color indexed="58"/>
        <rFont val="ＭＳ Ｐ明朝"/>
        <family val="1"/>
      </rPr>
      <t>　</t>
    </r>
    <r>
      <rPr>
        <b/>
        <sz val="11"/>
        <rFont val="ＭＳ Ｐ明朝"/>
        <family val="1"/>
      </rPr>
      <t xml:space="preserve">
</t>
    </r>
    <r>
      <rPr>
        <b/>
        <sz val="11"/>
        <color indexed="53"/>
        <rFont val="ＭＳ Ｐ明朝"/>
        <family val="1"/>
      </rPr>
      <t>連絡先担当者</t>
    </r>
    <r>
      <rPr>
        <b/>
        <sz val="11"/>
        <color indexed="53"/>
        <rFont val="Times New Roman"/>
        <family val="1"/>
      </rPr>
      <t>(2)</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</si>
  <si>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</si>
  <si>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 xml:space="preserve">Điện thoại/ </t>
    </r>
    <r>
      <rPr>
        <b/>
        <sz val="11"/>
        <color indexed="53"/>
        <rFont val="ＭＳ Ｐ明朝"/>
        <family val="1"/>
      </rPr>
      <t>電話番号</t>
    </r>
  </si>
  <si>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</si>
  <si>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r>
      <t>3.Thông tin đăng ký/</t>
    </r>
    <r>
      <rPr>
        <b/>
        <sz val="14"/>
        <color indexed="58"/>
        <rFont val="Times New Roman"/>
        <family val="1"/>
      </rPr>
      <t xml:space="preserve"> </t>
    </r>
    <r>
      <rPr>
        <b/>
        <sz val="14"/>
        <color indexed="53"/>
        <rFont val="ＭＳ Ｐ明朝"/>
        <family val="1"/>
      </rPr>
      <t>お申し込み情報</t>
    </r>
  </si>
  <si>
    <t>No.</t>
  </si>
  <si>
    <r>
      <t>Tên người tham dự</t>
    </r>
    <r>
      <rPr>
        <b/>
        <sz val="11"/>
        <color indexed="53"/>
        <rFont val="Times New Roman"/>
        <family val="1"/>
      </rPr>
      <t xml:space="preserve">
</t>
    </r>
    <r>
      <rPr>
        <b/>
        <sz val="11"/>
        <color indexed="53"/>
        <rFont val="ＭＳ Ｐ明朝"/>
        <family val="1"/>
      </rPr>
      <t>受講者名</t>
    </r>
  </si>
  <si>
    <r>
      <t>Thông tin liên hệ/</t>
    </r>
    <r>
      <rPr>
        <b/>
        <sz val="11"/>
        <color indexed="53"/>
        <rFont val="Times New Roman"/>
        <family val="1"/>
      </rPr>
      <t xml:space="preserve"> </t>
    </r>
    <r>
      <rPr>
        <b/>
        <sz val="11"/>
        <color indexed="53"/>
        <rFont val="ＭＳ Ｐ明朝"/>
        <family val="1"/>
      </rPr>
      <t>連絡先</t>
    </r>
  </si>
  <si>
    <r>
      <t xml:space="preserve">Thủ trưởng Đơn vị xác nhận
Ký tên và đóng dấu/
</t>
    </r>
    <r>
      <rPr>
        <b/>
        <sz val="11"/>
        <color indexed="53"/>
        <rFont val="Times New Roman"/>
        <family val="1"/>
      </rPr>
      <t>(</t>
    </r>
    <r>
      <rPr>
        <b/>
        <sz val="11"/>
        <color indexed="53"/>
        <rFont val="ＭＳ Ｐ明朝"/>
        <family val="1"/>
      </rPr>
      <t>オプション）御社内での受講承認</t>
    </r>
  </si>
  <si>
    <r>
      <t xml:space="preserve">Điện thoại/ </t>
    </r>
    <r>
      <rPr>
        <b/>
        <sz val="11"/>
        <color indexed="53"/>
        <rFont val="ＭＳ Ｐ明朝"/>
        <family val="1"/>
      </rPr>
      <t>電話番号</t>
    </r>
  </si>
  <si>
    <r>
      <t xml:space="preserve">4. Các yêu cầu hoặc lưu ý/ </t>
    </r>
    <r>
      <rPr>
        <b/>
        <sz val="14"/>
        <color indexed="53"/>
        <rFont val="ＭＳ Ｐ明朝"/>
        <family val="1"/>
      </rPr>
      <t>ご要望等</t>
    </r>
  </si>
  <si>
    <r>
      <t>Hãy mô tả các yêu cầu hoặc lưu ý của quý công ty (nếu có)/</t>
    </r>
    <r>
      <rPr>
        <b/>
        <sz val="11"/>
        <color indexed="53"/>
        <rFont val="Times New Roman"/>
        <family val="1"/>
      </rPr>
      <t xml:space="preserve"> </t>
    </r>
    <r>
      <rPr>
        <b/>
        <sz val="11"/>
        <color indexed="53"/>
        <rFont val="ＭＳ Ｐ明朝"/>
        <family val="1"/>
      </rPr>
      <t>受講にあたってのご要望等ありましたら記入ください</t>
    </r>
  </si>
  <si>
    <r>
      <t>5. Thông tin chuyển khoản/</t>
    </r>
    <r>
      <rPr>
        <b/>
        <sz val="14"/>
        <color indexed="16"/>
        <rFont val="ＭＳ Ｐ明朝"/>
        <family val="1"/>
      </rPr>
      <t>　</t>
    </r>
    <r>
      <rPr>
        <b/>
        <sz val="14"/>
        <color indexed="53"/>
        <rFont val="ＭＳ Ｐ明朝"/>
        <family val="1"/>
      </rPr>
      <t>お支払い情報</t>
    </r>
  </si>
  <si>
    <r>
      <rPr>
        <b/>
        <sz val="11"/>
        <color indexed="59"/>
        <rFont val="Times New Roman"/>
        <family val="1"/>
      </rPr>
      <t>Số tài khoản/</t>
    </r>
    <r>
      <rPr>
        <b/>
        <sz val="11"/>
        <color indexed="16"/>
        <rFont val="Times New Roman"/>
        <family val="1"/>
      </rPr>
      <t xml:space="preserve">
</t>
    </r>
    <r>
      <rPr>
        <b/>
        <sz val="11"/>
        <color indexed="53"/>
        <rFont val="ＭＳ Ｐ明朝"/>
        <family val="1"/>
      </rPr>
      <t>口座番号</t>
    </r>
  </si>
  <si>
    <r>
      <rPr>
        <b/>
        <sz val="11"/>
        <color indexed="59"/>
        <rFont val="Times New Roman"/>
        <family val="1"/>
      </rPr>
      <t>Tên ngân hàng/</t>
    </r>
    <r>
      <rPr>
        <b/>
        <sz val="11"/>
        <color indexed="16"/>
        <rFont val="Times New Roman"/>
        <family val="1"/>
      </rPr>
      <t xml:space="preserve">
</t>
    </r>
    <r>
      <rPr>
        <b/>
        <sz val="11"/>
        <color indexed="53"/>
        <rFont val="ＭＳ Ｐ明朝"/>
        <family val="1"/>
      </rPr>
      <t>銀行名</t>
    </r>
  </si>
  <si>
    <t>Ngân hàng TMCP đầu tư và phát triển Việt Nam - Chi nhánh Đông Đô, Hà Nội</t>
  </si>
  <si>
    <r>
      <rPr>
        <b/>
        <sz val="11"/>
        <color indexed="59"/>
        <rFont val="Times New Roman"/>
        <family val="1"/>
      </rPr>
      <t>Chủ tài khoản/</t>
    </r>
    <r>
      <rPr>
        <b/>
        <sz val="11"/>
        <color indexed="16"/>
        <rFont val="Times New Roman"/>
        <family val="1"/>
      </rPr>
      <t xml:space="preserve">
</t>
    </r>
    <r>
      <rPr>
        <b/>
        <sz val="11"/>
        <color indexed="53"/>
        <rFont val="ＭＳ Ｐ明朝"/>
        <family val="1"/>
      </rPr>
      <t>口座名</t>
    </r>
  </si>
  <si>
    <r>
      <t xml:space="preserve">6. Thông tin liên lạc/ </t>
    </r>
    <r>
      <rPr>
        <b/>
        <sz val="14"/>
        <color indexed="53"/>
        <rFont val="ＭＳ Ｐ明朝"/>
        <family val="1"/>
      </rPr>
      <t>お問い合わせ先</t>
    </r>
  </si>
  <si>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</si>
  <si>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</si>
  <si>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</si>
  <si>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</si>
  <si>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</si>
  <si>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</si>
  <si>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</si>
  <si>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</si>
  <si>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</si>
  <si>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</si>
  <si>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</si>
  <si>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</si>
  <si>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</si>
  <si>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</si>
  <si>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</si>
  <si>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</si>
  <si>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</si>
  <si>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</si>
  <si>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</si>
  <si>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</si>
  <si>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</si>
  <si>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</si>
  <si>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</si>
  <si>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</si>
  <si>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</si>
  <si>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</si>
  <si>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</si>
  <si>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</si>
  <si>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</si>
  <si>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</si>
  <si>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</si>
  <si>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</si>
  <si>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r>
      <t>Công ty TNHH tư vấn và đào tạo quản lý quốc tế  /</t>
    </r>
    <r>
      <rPr>
        <b/>
        <sz val="12"/>
        <color indexed="58"/>
        <rFont val="ＭＳ Ｐ明朝"/>
        <family val="1"/>
      </rPr>
      <t>　</t>
    </r>
    <r>
      <rPr>
        <b/>
        <sz val="12"/>
        <color indexed="53"/>
        <rFont val="ＭＳ Ｐ明朝"/>
        <family val="1"/>
      </rPr>
      <t>IMTC 研修＆コンサルティング</t>
    </r>
  </si>
  <si>
    <r>
      <rPr>
        <b/>
        <sz val="11"/>
        <color indexed="58"/>
        <rFont val="Times New Roman"/>
        <family val="1"/>
      </rPr>
      <t>Công ty biết thông tin về Hội thảo của IMTC qua/</t>
    </r>
    <r>
      <rPr>
        <b/>
        <sz val="11"/>
        <rFont val="Times New Roman"/>
        <family val="1"/>
      </rPr>
      <t xml:space="preserve"> </t>
    </r>
    <r>
      <rPr>
        <b/>
        <sz val="11"/>
        <color indexed="53"/>
        <rFont val="ＭＳ Ｐ明朝"/>
        <family val="1"/>
      </rPr>
      <t>弊社の講座をどちらでお知りになりましたか（複数選択可）:</t>
    </r>
  </si>
  <si>
    <t>INTERNATIONAL MANAGEMENT TRAINING AND CONSULTING CO.,LTD</t>
  </si>
  <si>
    <r>
      <t>Lưu ý</t>
    </r>
    <r>
      <rPr>
        <sz val="11"/>
        <rFont val="Times New Roman"/>
        <family val="1"/>
      </rPr>
      <t xml:space="preserve">: </t>
    </r>
    <r>
      <rPr>
        <b/>
        <sz val="11"/>
        <rFont val="Times New Roman"/>
        <family val="1"/>
      </rPr>
      <t>IMTC sẽ gửi hóa đơn tài chính trực tiếp cho học viên tham gia vào ngày hội thảo</t>
    </r>
  </si>
  <si>
    <r>
      <t xml:space="preserve">Note: </t>
    </r>
    <r>
      <rPr>
        <b/>
        <i/>
        <sz val="11"/>
        <rFont val="Times New Roman"/>
        <family val="1"/>
      </rPr>
      <t xml:space="preserve"> IMTC will send invoice directly to participant on PWS training day</t>
    </r>
  </si>
  <si>
    <r>
      <rPr>
        <b/>
        <i/>
        <sz val="18"/>
        <color indexed="53"/>
        <rFont val="Times New Roman"/>
        <family val="1"/>
      </rPr>
      <t xml:space="preserve">International Management Training and Consulting/ </t>
    </r>
    <r>
      <rPr>
        <b/>
        <i/>
        <sz val="18"/>
        <color indexed="18"/>
        <rFont val="ＭＳ Ｐゴシック"/>
        <family val="2"/>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</si>
  <si>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</si>
  <si>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</si>
  <si>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</si>
  <si>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</si>
  <si>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</si>
  <si>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</si>
  <si>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</si>
  <si>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</si>
  <si>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</si>
  <si>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</si>
  <si>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</si>
  <si>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</si>
  <si>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</si>
  <si>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</si>
  <si>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</si>
  <si>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Luân chuyển PDCA trong đánh giá hiệu quả công việc / Rotate PDCA for performance evaluation</t>
  </si>
  <si>
    <t>Tăng cường khả năng phân tích trong giải quyết vấn đề /問題解決、分析力の強化講座</t>
  </si>
  <si>
    <t>12th &amp; 13th, Oct, 2017</t>
  </si>
  <si>
    <t>E-mail: info@imtc.vn, Tel: 028.3551.1900</t>
  </si>
  <si>
    <t>E-mail: info@imtc.vn, Tel: 024.3222.2171</t>
  </si>
  <si>
    <t>Địa điểm tổ chức Hội thảo sẽ được thông báo trước ngày hội thảo</t>
  </si>
  <si>
    <t>Seminar  address will be informed before the Seminar date</t>
  </si>
  <si>
    <t>Quản trị nhân sự và vai trò của bộ phận HR / 人材マネジメントと人事部門の役割責任</t>
  </si>
  <si>
    <t>03rd, Oct, 2017</t>
  </si>
  <si>
    <t>26th &amp;27th, Oct, 2017</t>
  </si>
  <si>
    <t>17th, Oct, 2017</t>
  </si>
  <si>
    <t>11th, 12th, January, 2018</t>
  </si>
  <si>
    <t>04th January 2018</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</si>
  <si>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</si>
  <si>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r>
      <t>Địa chỉ/</t>
    </r>
    <r>
      <rPr>
        <sz val="12"/>
        <color indexed="53"/>
        <rFont val="Times New Roman"/>
        <family val="1"/>
      </rPr>
      <t xml:space="preserve"> Address </t>
    </r>
    <r>
      <rPr>
        <sz val="12"/>
        <rFont val="Times New Roman"/>
        <family val="1"/>
      </rPr>
      <t xml:space="preserve">:  Tầng 5, Số 138 Hoàng Ngân, Trung Hòa, Cầu Giấy, Hà Nội
Web                       : www.imtc.vn
E-mail                   : imtc_hanoi@imtc.vn
ĐT/ </t>
    </r>
    <r>
      <rPr>
        <sz val="12"/>
        <color indexed="53"/>
        <rFont val="Times New Roman"/>
        <family val="1"/>
      </rPr>
      <t xml:space="preserve">Te l                 </t>
    </r>
    <r>
      <rPr>
        <sz val="12"/>
        <rFont val="Times New Roman"/>
        <family val="1"/>
      </rPr>
      <t>: 024.3222.2171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</si>
  <si>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10th &amp; 11th, May, 2018</t>
  </si>
  <si>
    <t>17th &amp; 18th, May, 2018</t>
  </si>
  <si>
    <t>04th May 2018</t>
  </si>
  <si>
    <t>11th May 2018</t>
  </si>
  <si>
    <t>12th &amp;13th, July, 2018</t>
  </si>
  <si>
    <t>19th&amp;20th July 2018</t>
  </si>
  <si>
    <t>05th July 2018</t>
  </si>
  <si>
    <t>12th July 2018</t>
  </si>
  <si>
    <t>Người hướng dẫn 5S/ ５Sインストラクター育成</t>
  </si>
  <si>
    <t>Người hướng dẫn 5S / 5S instructor</t>
  </si>
  <si>
    <t>Phát triển nhân sự / HR Development</t>
  </si>
  <si>
    <t>Phát triển nhân sự (Miễn phí)/ 人材育成セミナー(無料)</t>
  </si>
  <si>
    <t>Free</t>
  </si>
  <si>
    <t>21st, Feb, 2019</t>
  </si>
  <si>
    <t>14th, February, 2019</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</si>
  <si>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</si>
  <si>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</si>
  <si>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</si>
  <si>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</si>
  <si>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t>Tư duy làm việc / Mind set for work</t>
  </si>
  <si>
    <t>Tư duy làm việc/  仕事の心構え</t>
  </si>
  <si>
    <t>28th, 29th March 2019</t>
  </si>
  <si>
    <t>21st March 2019</t>
  </si>
  <si>
    <r>
      <rPr>
        <b/>
        <sz val="11"/>
        <color indexed="58"/>
        <rFont val="Times New Roman"/>
        <family val="1"/>
      </rPr>
      <t>Tên người liên lạc (1)/</t>
    </r>
    <r>
      <rPr>
        <b/>
        <sz val="11"/>
        <rFont val="Times New Roman"/>
        <family val="1"/>
      </rPr>
      <t xml:space="preserve">
</t>
    </r>
    <r>
      <rPr>
        <b/>
        <sz val="11"/>
        <color indexed="53"/>
        <rFont val="ＭＳ Ｐ明朝"/>
        <family val="1"/>
      </rPr>
      <t>連絡先担当者 （１）</t>
    </r>
  </si>
  <si>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</si>
  <si>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r>
      <rPr>
        <b/>
        <sz val="11"/>
        <color indexed="59"/>
        <rFont val="Times New Roman"/>
        <family val="1"/>
      </rPr>
      <t>Thời hạn thanh toán/</t>
    </r>
    <r>
      <rPr>
        <b/>
        <sz val="11"/>
        <color indexed="16"/>
        <rFont val="Times New Roman"/>
        <family val="1"/>
      </rPr>
      <t xml:space="preserve">
</t>
    </r>
    <r>
      <rPr>
        <b/>
        <sz val="11"/>
        <color indexed="53"/>
        <rFont val="ＭＳ Ｐ明朝"/>
        <family val="1"/>
      </rPr>
      <t>お支払期限</t>
    </r>
  </si>
  <si>
    <t>Vai trò và trách nhiệm của người Quản lý cấp trung/ 中間管理者の役割責任</t>
  </si>
  <si>
    <t>Vai trò và trách nhiệm của Quản lý cấp trung/ Middle Manager's Role and Responsibility</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</si>
  <si>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</si>
  <si>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</si>
  <si>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</si>
  <si>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</si>
  <si>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</si>
  <si>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</si>
  <si>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</si>
  <si>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</si>
  <si>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</si>
  <si>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</si>
  <si>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</si>
  <si>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</si>
  <si>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</si>
  <si>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</si>
  <si>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</si>
  <si>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</si>
  <si>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Work planning &amp; rotate PDCA</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</si>
  <si>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</si>
  <si>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</si>
  <si>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</si>
  <si>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</si>
  <si>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</si>
  <si>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</si>
  <si>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</si>
  <si>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</si>
  <si>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</si>
  <si>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</si>
  <si>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Chức vụ</t>
    </r>
    <r>
      <rPr>
        <b/>
        <sz val="11"/>
        <color indexed="53"/>
        <rFont val="Times New Roman"/>
        <family val="1"/>
      </rPr>
      <t xml:space="preserve">
</t>
    </r>
    <r>
      <rPr>
        <b/>
        <sz val="11"/>
        <color indexed="53"/>
        <rFont val="ＭＳ Ｐ明朝"/>
        <family val="1"/>
      </rPr>
      <t>役職</t>
    </r>
  </si>
  <si>
    <r>
      <rPr>
        <b/>
        <sz val="12"/>
        <color indexed="58"/>
        <rFont val="Times New Roman"/>
        <family val="1"/>
      </rPr>
      <t>Ngày đào tạo/</t>
    </r>
    <r>
      <rPr>
        <b/>
        <sz val="12"/>
        <color indexed="58"/>
        <rFont val="ＭＳ Ｐ明朝"/>
        <family val="1"/>
      </rPr>
      <t xml:space="preserve"> </t>
    </r>
    <r>
      <rPr>
        <b/>
        <sz val="12"/>
        <color indexed="53"/>
        <rFont val="ＭＳ Ｐ明朝"/>
        <family val="1"/>
      </rPr>
      <t>開催日</t>
    </r>
  </si>
  <si>
    <r>
      <rPr>
        <b/>
        <sz val="12"/>
        <color indexed="58"/>
        <rFont val="Times New Roman"/>
        <family val="1"/>
      </rPr>
      <t>Địa điểm/</t>
    </r>
    <r>
      <rPr>
        <b/>
        <sz val="12"/>
        <rFont val="ＭＳ Ｐ明朝"/>
        <family val="1"/>
      </rPr>
      <t xml:space="preserve"> </t>
    </r>
    <r>
      <rPr>
        <b/>
        <sz val="12"/>
        <color indexed="53"/>
        <rFont val="ＭＳ Ｐ明朝"/>
        <family val="1"/>
      </rPr>
      <t>開催地</t>
    </r>
  </si>
  <si>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</si>
  <si>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</si>
  <si>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</si>
  <si>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</si>
  <si>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</si>
  <si>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</si>
  <si>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</si>
  <si>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</si>
  <si>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</si>
  <si>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</si>
  <si>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</si>
  <si>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</si>
  <si>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</si>
  <si>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</si>
  <si>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</si>
  <si>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</si>
  <si>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t>E-mail/</t>
    </r>
    <r>
      <rPr>
        <b/>
        <sz val="11"/>
        <color indexed="53"/>
        <rFont val="Times New Roman"/>
        <family val="1"/>
      </rPr>
      <t xml:space="preserve"> メール</t>
    </r>
  </si>
  <si>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</si>
  <si>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</si>
  <si>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Đề nghị viết địa chỉ bằng tiếng Việt/ </t>
    </r>
    <r>
      <rPr>
        <b/>
        <sz val="11"/>
        <color indexed="53"/>
        <rFont val="Times New Roman"/>
        <family val="1"/>
      </rPr>
      <t>ベトナム語での登録住所を記入ください</t>
    </r>
  </si>
  <si>
    <r>
      <t xml:space="preserve">Người để gửi báo cáo sau hội thảo/ </t>
    </r>
    <r>
      <rPr>
        <b/>
        <sz val="11"/>
        <color indexed="53"/>
        <rFont val="Times New Roman"/>
        <family val="1"/>
      </rPr>
      <t>報告書の送付先他</t>
    </r>
  </si>
  <si>
    <r>
      <t>Người để gửi yêu cầu thanh toán/</t>
    </r>
    <r>
      <rPr>
        <b/>
        <sz val="11"/>
        <color indexed="53"/>
        <rFont val="Times New Roman"/>
        <family val="1"/>
      </rPr>
      <t xml:space="preserve"> 経理担当者</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</si>
  <si>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</si>
  <si>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</si>
  <si>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</si>
  <si>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</si>
  <si>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</si>
  <si>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</si>
  <si>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</si>
  <si>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r>
      <t>Phòng ban</t>
    </r>
    <r>
      <rPr>
        <b/>
        <sz val="11"/>
        <color indexed="53"/>
        <rFont val="Times New Roman"/>
        <family val="1"/>
      </rPr>
      <t xml:space="preserve">
</t>
    </r>
    <r>
      <rPr>
        <b/>
        <sz val="11"/>
        <color indexed="53"/>
        <rFont val="ＭＳ Ｐ明朝"/>
        <family val="1"/>
      </rPr>
      <t>所属</t>
    </r>
  </si>
  <si>
    <t>Em là Trang, nhân viên hỗ trợ PWS của IMTC tại chi nhánh Hồ Chí Minh.</t>
  </si>
  <si>
    <t>会場はお申し込み後にご案内申し上げます</t>
  </si>
  <si>
    <t xml:space="preserve">Địa chỉ/ Address :  Tầng 5, Số 138 Hoàng Ngân, Trung Hòa, Cầu Giấy, Hà Nội
Web                       : www.imtc.vn
E-mail                   : imtc_hanoi@imtc.vn
ĐT/ Tel                 : 024.3222.2171 
Japanese contact : Kenji Hachiya (Tiếng Nhật, Tiếng Anh - Japanese, English)
E-mail : hachiya@imtc.vn
Phone : 093.424.8018
</t>
  </si>
  <si>
    <t>Course's name</t>
  </si>
  <si>
    <t>Name</t>
  </si>
  <si>
    <t>Position</t>
  </si>
  <si>
    <t>Deparment</t>
  </si>
  <si>
    <t>Phone number</t>
  </si>
  <si>
    <t>Email</t>
  </si>
  <si>
    <t>Company</t>
  </si>
  <si>
    <t>Em là Tâm, nhân viên hỗ trợ PWS của IMTC tại Hà Nội.</t>
  </si>
  <si>
    <t>- Hóa đơn điện tử sẽ được gửi qua email cho người phụ trách vào ngày cuối cùng của buổi hội thảo.</t>
  </si>
  <si>
    <t>11&amp;12/06/2020</t>
  </si>
  <si>
    <t>21&amp;22/05/2020</t>
  </si>
  <si>
    <t>15/05/2020</t>
  </si>
  <si>
    <t>05/06/2020</t>
  </si>
  <si>
    <t>16&amp;17/07/2020</t>
  </si>
  <si>
    <t>09&amp;10/07/2020</t>
  </si>
  <si>
    <t>10/07/2020</t>
  </si>
  <si>
    <t>03/07/2020</t>
  </si>
  <si>
    <t>06&amp;07/08/2020</t>
  </si>
  <si>
    <t>20&amp;21/08/2020</t>
  </si>
  <si>
    <t>31/07/2020</t>
  </si>
  <si>
    <t>14/08/2020</t>
  </si>
  <si>
    <t>Tăng cường khả năng hướng dẫn nhân viên/ 部下指導力の強化</t>
  </si>
  <si>
    <t>Tăng cường khả năng hướng dẫn nhân viên / Strengthen Instruction Ability</t>
  </si>
  <si>
    <t>17&amp;18/09/2020</t>
  </si>
  <si>
    <t>24&amp;25/09/2020</t>
  </si>
  <si>
    <t>11/09/2020</t>
  </si>
  <si>
    <t>18/09/2020</t>
  </si>
  <si>
    <t>Xác định rủ ro thông qua quản lý điểm thay đổi/ 気付き力を高める、変化点管理講座</t>
  </si>
  <si>
    <t>Xác định rủ ro thông qua quản lý điểm thay đổi / Identify Risk through Change Point Control</t>
  </si>
  <si>
    <t>15&amp;16/10/2020</t>
  </si>
  <si>
    <t>09/10/2020</t>
  </si>
  <si>
    <t>22&amp;23/10/2020</t>
  </si>
  <si>
    <t>16/10/2020</t>
  </si>
  <si>
    <t>Tăng cường khả năng giao tiếp / コミュニケーション力強化講座</t>
  </si>
  <si>
    <t>Tăng cường khả năng giao tiếp / Strengthen Communication Ability</t>
  </si>
  <si>
    <r>
      <rPr>
        <b/>
        <sz val="11"/>
        <color indexed="59"/>
        <rFont val="Times New Roman"/>
        <family val="1"/>
      </rPr>
      <t>Nếu thanh toán SAU khóa học, vui lòng ghi rõ ngày có thể thanh toán/</t>
    </r>
    <r>
      <rPr>
        <b/>
        <sz val="11"/>
        <rFont val="Times New Roman"/>
        <family val="1"/>
      </rPr>
      <t xml:space="preserve">
</t>
    </r>
    <r>
      <rPr>
        <b/>
        <sz val="11"/>
        <color indexed="53"/>
        <rFont val="MS PMincho"/>
        <family val="1"/>
      </rPr>
      <t>お支払期限後のお支払いをご希望の場合は、お支払いご希望日をご記入ください。</t>
    </r>
  </si>
  <si>
    <t>15&amp;16/04/2021</t>
  </si>
  <si>
    <t>22&amp;23/04/2021</t>
  </si>
  <si>
    <t>09/04/2021</t>
  </si>
  <si>
    <t>16/04/2021</t>
  </si>
  <si>
    <t>13&amp;14/05/2021</t>
  </si>
  <si>
    <t>07/05/2021</t>
  </si>
  <si>
    <t>18&amp;19/11/2021</t>
  </si>
  <si>
    <t>11/11/2021</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</si>
</sst>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dd/mm/yyyy"/>
  </numFmts>
  <fonts count="124">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2"/>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2"/>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8"/>
      <name val="ＭＳ Ｐ明朝"/>
      <family val="1"/>
    </font>
    <font>
      <b/>
      <sz val="12"/>
      <name val="ＭＳ Ｐ明朝"/>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10"/>
      <name val="Times New Roman"/>
      <family val="1"/>
    </font>
    <font>
      <b/>
      <sz val="12"/>
      <color indexed="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b/>
      <sz val="10"/>
      <color indexed="58"/>
      <name val="ＭＳ Ｐ明朝"/>
      <family val="1"/>
    </font>
    <font>
      <sz val="20"/>
      <name val="Times New Roman"/>
      <family val="1"/>
    </font>
    <font>
      <sz val="14"/>
      <name val="Times New Roman"/>
      <family val="1"/>
    </font>
    <font>
      <u val="single"/>
      <sz val="11"/>
      <color indexed="12"/>
      <name val="ＭＳ Ｐゴシック"/>
      <family val="2"/>
    </font>
    <font>
      <sz val="16"/>
      <name val="Times New Roman"/>
      <family val="1"/>
    </font>
    <font>
      <b/>
      <sz val="11"/>
      <color indexed="58"/>
      <name val="ＭＳ Ｐ明朝"/>
      <family val="1"/>
    </font>
    <font>
      <b/>
      <sz val="11"/>
      <name val="ＭＳ Ｐ明朝"/>
      <family val="1"/>
    </font>
    <font>
      <b/>
      <sz val="11"/>
      <color indexed="53"/>
      <name val="Times New Roman"/>
      <family val="1"/>
    </font>
    <font>
      <b/>
      <sz val="10"/>
      <color indexed="53"/>
      <name val="Times New Roman"/>
      <family val="1"/>
    </font>
    <font>
      <b/>
      <sz val="14"/>
      <color indexed="16"/>
      <name val="ＭＳ Ｐ明朝"/>
      <family val="1"/>
    </font>
    <font>
      <b/>
      <sz val="11"/>
      <color indexed="16"/>
      <name val="Times New Roman"/>
      <family val="1"/>
    </font>
    <font>
      <b/>
      <sz val="11"/>
      <color indexed="59"/>
      <name val="Times New Roman"/>
      <family val="1"/>
    </font>
    <font>
      <b/>
      <sz val="11"/>
      <color indexed="10"/>
      <name val="Times New Roman"/>
      <family val="1"/>
    </font>
    <font>
      <b/>
      <sz val="11"/>
      <name val="ＭＳ Ｐゴシック"/>
      <family val="2"/>
    </font>
    <font>
      <sz val="11"/>
      <name val="MS PGothic"/>
      <family val="2"/>
    </font>
    <font>
      <b/>
      <sz val="14"/>
      <color indexed="10"/>
      <name val="ＭＳ Ｐゴシック"/>
      <family val="2"/>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0"/>
    </font>
    <font>
      <b/>
      <sz val="11"/>
      <color indexed="12"/>
      <name val="Times New Roman"/>
      <family val="1"/>
    </font>
    <font>
      <sz val="11"/>
      <color indexed="12"/>
      <name val="Times New Roman"/>
      <family val="1"/>
    </font>
    <font>
      <sz val="10"/>
      <name val=".VnArial"/>
      <family val="2"/>
    </font>
    <font>
      <i/>
      <sz val="10"/>
      <name val="Times New Roman"/>
      <family val="1"/>
    </font>
    <font>
      <b/>
      <sz val="11"/>
      <color indexed="53"/>
      <name val="MS PMincho"/>
      <family val="1"/>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11"/>
      <color indexed="8"/>
      <name val="ＭＳ Ｐゴシック"/>
      <family val="2"/>
    </font>
    <font>
      <sz val="11"/>
      <color indexed="9"/>
      <name val="ＭＳ Ｐゴシック"/>
      <family val="2"/>
    </font>
    <font>
      <sz val="11"/>
      <color indexed="20"/>
      <name val="ＭＳ Ｐゴシック"/>
      <family val="2"/>
    </font>
    <font>
      <b/>
      <sz val="11"/>
      <color indexed="52"/>
      <name val="ＭＳ Ｐゴシック"/>
      <family val="2"/>
    </font>
    <font>
      <b/>
      <sz val="11"/>
      <color indexed="9"/>
      <name val="ＭＳ Ｐゴシック"/>
      <family val="2"/>
    </font>
    <font>
      <i/>
      <sz val="11"/>
      <color indexed="23"/>
      <name val="ＭＳ Ｐゴシック"/>
      <family val="2"/>
    </font>
    <font>
      <u val="single"/>
      <sz val="10"/>
      <color indexed="20"/>
      <name val="Arial"/>
      <family val="2"/>
    </font>
    <font>
      <sz val="11"/>
      <color indexed="17"/>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1"/>
      <color indexed="62"/>
      <name val="ＭＳ Ｐゴシック"/>
      <family val="2"/>
    </font>
    <font>
      <sz val="11"/>
      <color indexed="52"/>
      <name val="ＭＳ Ｐゴシック"/>
      <family val="2"/>
    </font>
    <font>
      <sz val="11"/>
      <color indexed="60"/>
      <name val="ＭＳ Ｐゴシック"/>
      <family val="2"/>
    </font>
    <font>
      <b/>
      <sz val="11"/>
      <color indexed="63"/>
      <name val="ＭＳ Ｐゴシック"/>
      <family val="2"/>
    </font>
    <font>
      <b/>
      <sz val="18"/>
      <color indexed="56"/>
      <name val="ＭＳ Ｐゴシック"/>
      <family val="2"/>
    </font>
    <font>
      <b/>
      <sz val="11"/>
      <color indexed="8"/>
      <name val="ＭＳ Ｐゴシック"/>
      <family val="2"/>
    </font>
    <font>
      <sz val="11"/>
      <color indexed="10"/>
      <name val="ＭＳ Ｐゴシック"/>
      <family val="2"/>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2"/>
    </font>
    <font>
      <sz val="11"/>
      <color theme="0"/>
      <name val="ＭＳ Ｐゴシック"/>
      <family val="2"/>
    </font>
    <font>
      <sz val="11"/>
      <color rgb="FF9C0006"/>
      <name val="ＭＳ Ｐゴシック"/>
      <family val="2"/>
    </font>
    <font>
      <b/>
      <sz val="11"/>
      <color rgb="FFFA7D00"/>
      <name val="ＭＳ Ｐゴシック"/>
      <family val="2"/>
    </font>
    <font>
      <b/>
      <sz val="11"/>
      <color theme="0"/>
      <name val="ＭＳ Ｐゴシック"/>
      <family val="2"/>
    </font>
    <font>
      <i/>
      <sz val="11"/>
      <color rgb="FF7F7F7F"/>
      <name val="ＭＳ Ｐゴシック"/>
      <family val="2"/>
    </font>
    <font>
      <u val="single"/>
      <sz val="10"/>
      <color theme="11"/>
      <name val="Arial"/>
      <family val="2"/>
    </font>
    <font>
      <sz val="11"/>
      <color rgb="FF006100"/>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1"/>
      <color rgb="FF3F3F76"/>
      <name val="ＭＳ Ｐゴシック"/>
      <family val="2"/>
    </font>
    <font>
      <sz val="11"/>
      <color rgb="FFFA7D00"/>
      <name val="ＭＳ Ｐゴシック"/>
      <family val="2"/>
    </font>
    <font>
      <sz val="11"/>
      <color rgb="FF9C6500"/>
      <name val="ＭＳ Ｐゴシック"/>
      <family val="2"/>
    </font>
    <font>
      <b/>
      <sz val="11"/>
      <color rgb="FF3F3F3F"/>
      <name val="ＭＳ Ｐゴシック"/>
      <family val="2"/>
    </font>
    <font>
      <b/>
      <sz val="18"/>
      <color theme="3"/>
      <name val="ＭＳ Ｐゴシック"/>
      <family val="2"/>
    </font>
    <font>
      <b/>
      <sz val="11"/>
      <color theme="1"/>
      <name val="ＭＳ Ｐゴシック"/>
      <family val="2"/>
    </font>
    <font>
      <sz val="11"/>
      <color rgb="FFFF0000"/>
      <name val="ＭＳ Ｐゴシック"/>
      <family val="2"/>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42"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74" fillId="0" borderId="0">
      <alignment vertical="center"/>
      <protection/>
    </xf>
    <xf numFmtId="0" fontId="69" fillId="0" borderId="0">
      <alignment/>
      <protection/>
    </xf>
    <xf numFmtId="0" fontId="66" fillId="0" borderId="0">
      <alignment/>
      <protection/>
    </xf>
    <xf numFmtId="0" fontId="18"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307">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32" fillId="33" borderId="0" xfId="0" applyFont="1" applyFill="1" applyAlignment="1">
      <alignment vertical="center"/>
    </xf>
    <xf numFmtId="0" fontId="32" fillId="33" borderId="10" xfId="0" applyFont="1" applyFill="1" applyBorder="1" applyAlignment="1">
      <alignment vertical="center"/>
    </xf>
    <xf numFmtId="0" fontId="33" fillId="33" borderId="0" xfId="0" applyFont="1" applyFill="1" applyAlignment="1">
      <alignment vertical="center"/>
    </xf>
    <xf numFmtId="0" fontId="21" fillId="33" borderId="0" xfId="0" applyFont="1" applyFill="1" applyAlignment="1">
      <alignment vertical="center"/>
    </xf>
    <xf numFmtId="0" fontId="34"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6" fillId="34" borderId="0" xfId="0" applyFont="1" applyFill="1" applyAlignment="1">
      <alignment vertical="center" wrapText="1"/>
    </xf>
    <xf numFmtId="0" fontId="36" fillId="34" borderId="0" xfId="0" applyFont="1" applyFill="1" applyAlignment="1">
      <alignment horizontal="left" vertical="center"/>
    </xf>
    <xf numFmtId="0" fontId="2" fillId="33" borderId="13" xfId="0" applyFont="1" applyFill="1" applyBorder="1" applyAlignment="1">
      <alignment vertical="center"/>
    </xf>
    <xf numFmtId="0" fontId="36" fillId="33" borderId="11" xfId="0" applyFont="1" applyFill="1" applyBorder="1" applyAlignment="1">
      <alignment vertical="center" wrapText="1"/>
    </xf>
    <xf numFmtId="0" fontId="2" fillId="33" borderId="10" xfId="0" applyFont="1" applyFill="1" applyBorder="1" applyAlignment="1">
      <alignment vertical="center" wrapText="1"/>
    </xf>
    <xf numFmtId="0" fontId="36" fillId="34" borderId="14" xfId="0" applyFont="1" applyFill="1" applyBorder="1" applyAlignment="1">
      <alignment vertical="center"/>
    </xf>
    <xf numFmtId="0" fontId="36" fillId="34" borderId="0" xfId="0" applyFont="1" applyFill="1" applyAlignment="1">
      <alignment vertical="center"/>
    </xf>
    <xf numFmtId="0" fontId="35" fillId="34" borderId="0" xfId="0" applyFont="1" applyFill="1" applyAlignment="1">
      <alignment horizontal="left" vertical="center"/>
    </xf>
    <xf numFmtId="0" fontId="36" fillId="34" borderId="15" xfId="0" applyFont="1" applyFill="1" applyBorder="1" applyAlignment="1">
      <alignment horizontal="left" vertical="center"/>
    </xf>
    <xf numFmtId="0" fontId="36" fillId="33" borderId="11" xfId="0" applyFont="1" applyFill="1" applyBorder="1" applyAlignment="1">
      <alignment horizontal="left" vertical="center"/>
    </xf>
    <xf numFmtId="0" fontId="36" fillId="34" borderId="16" xfId="0" applyFont="1" applyFill="1" applyBorder="1" applyAlignment="1">
      <alignment horizontal="left" vertical="center"/>
    </xf>
    <xf numFmtId="0" fontId="36" fillId="34" borderId="17" xfId="0" applyFont="1" applyFill="1" applyBorder="1" applyAlignment="1">
      <alignment horizontal="left" vertical="center"/>
    </xf>
    <xf numFmtId="0" fontId="36" fillId="34" borderId="17" xfId="0" applyFont="1" applyFill="1" applyBorder="1" applyAlignment="1">
      <alignment vertical="center" wrapText="1"/>
    </xf>
    <xf numFmtId="0" fontId="35" fillId="34" borderId="17" xfId="0" applyFont="1" applyFill="1" applyBorder="1" applyAlignment="1">
      <alignment horizontal="left" vertical="center"/>
    </xf>
    <xf numFmtId="0" fontId="36" fillId="34" borderId="18" xfId="0" applyFont="1" applyFill="1" applyBorder="1" applyAlignment="1">
      <alignment horizontal="left" vertical="center"/>
    </xf>
    <xf numFmtId="0" fontId="36" fillId="33" borderId="12" xfId="0" applyFont="1" applyFill="1" applyBorder="1" applyAlignment="1">
      <alignment horizontal="left" vertical="center"/>
    </xf>
    <xf numFmtId="0" fontId="35" fillId="33" borderId="12" xfId="0" applyFont="1" applyFill="1" applyBorder="1" applyAlignment="1">
      <alignment vertical="center" wrapText="1"/>
    </xf>
    <xf numFmtId="0" fontId="47" fillId="33" borderId="12" xfId="0" applyFont="1" applyFill="1" applyBorder="1" applyAlignment="1">
      <alignment vertical="center" wrapText="1"/>
    </xf>
    <xf numFmtId="0" fontId="36" fillId="33" borderId="12" xfId="0" applyFont="1" applyFill="1" applyBorder="1" applyAlignment="1">
      <alignment vertical="center" wrapText="1"/>
    </xf>
    <xf numFmtId="0" fontId="36" fillId="33" borderId="0" xfId="0" applyFont="1" applyFill="1" applyAlignment="1">
      <alignment horizontal="left" vertical="center" wrapText="1"/>
    </xf>
    <xf numFmtId="0" fontId="36" fillId="33" borderId="11" xfId="0" applyFont="1" applyFill="1" applyBorder="1" applyAlignment="1">
      <alignment horizontal="left" vertical="center" wrapText="1"/>
    </xf>
    <xf numFmtId="1" fontId="35"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52" fillId="0" borderId="0" xfId="0" applyFont="1" applyAlignment="1">
      <alignment vertical="center"/>
    </xf>
    <xf numFmtId="0" fontId="53" fillId="33" borderId="0" xfId="0" applyFont="1" applyFill="1" applyAlignment="1">
      <alignment vertical="center"/>
    </xf>
    <xf numFmtId="0" fontId="5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57" fillId="0" borderId="22" xfId="0" applyFont="1" applyBorder="1" applyAlignment="1">
      <alignment vertical="center"/>
    </xf>
    <xf numFmtId="0" fontId="18" fillId="0" borderId="0" xfId="0" applyFont="1" applyAlignment="1">
      <alignment vertical="center" wrapText="1"/>
    </xf>
    <xf numFmtId="0" fontId="28" fillId="33" borderId="0" xfId="0" applyFont="1" applyFill="1" applyAlignment="1">
      <alignment/>
    </xf>
    <xf numFmtId="0" fontId="2" fillId="33" borderId="0" xfId="0" applyFont="1" applyFill="1" applyAlignment="1">
      <alignment/>
    </xf>
    <xf numFmtId="0" fontId="36" fillId="33" borderId="0" xfId="0" applyFont="1" applyFill="1" applyAlignment="1">
      <alignment/>
    </xf>
    <xf numFmtId="0" fontId="62" fillId="33" borderId="0" xfId="0" applyFont="1" applyFill="1" applyAlignment="1">
      <alignment/>
    </xf>
    <xf numFmtId="0" fontId="61" fillId="33" borderId="0" xfId="0" applyFont="1" applyFill="1" applyAlignment="1">
      <alignment/>
    </xf>
    <xf numFmtId="0" fontId="28"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8" fillId="33" borderId="22" xfId="0" applyFont="1" applyFill="1" applyBorder="1" applyAlignment="1">
      <alignment vertical="center"/>
    </xf>
    <xf numFmtId="0" fontId="28" fillId="33" borderId="0" xfId="0" applyFont="1" applyFill="1" applyAlignment="1">
      <alignment vertical="center"/>
    </xf>
    <xf numFmtId="0" fontId="61" fillId="33" borderId="0" xfId="0" applyFont="1" applyFill="1" applyAlignment="1">
      <alignment vertical="center"/>
    </xf>
    <xf numFmtId="0" fontId="2" fillId="0" borderId="0" xfId="61" applyFont="1">
      <alignment/>
      <protection/>
    </xf>
    <xf numFmtId="0" fontId="36" fillId="36" borderId="22" xfId="60" applyFont="1" applyFill="1" applyBorder="1" applyAlignment="1" applyProtection="1">
      <alignment horizontal="center"/>
      <protection hidden="1"/>
    </xf>
    <xf numFmtId="0" fontId="36" fillId="37" borderId="22" xfId="60" applyFont="1" applyFill="1" applyBorder="1" applyAlignment="1" applyProtection="1">
      <alignment horizontal="center"/>
      <protection hidden="1"/>
    </xf>
    <xf numFmtId="0" fontId="36" fillId="38" borderId="22" xfId="60" applyFont="1" applyFill="1" applyBorder="1" applyAlignment="1" applyProtection="1">
      <alignment horizontal="center"/>
      <protection hidden="1"/>
    </xf>
    <xf numFmtId="0" fontId="67" fillId="39" borderId="22" xfId="60" applyFont="1" applyFill="1" applyBorder="1" applyAlignment="1" applyProtection="1">
      <alignment horizontal="center"/>
      <protection hidden="1"/>
    </xf>
    <xf numFmtId="0" fontId="36" fillId="40" borderId="22" xfId="60" applyFont="1" applyFill="1" applyBorder="1" applyAlignment="1" applyProtection="1">
      <alignment horizontal="center"/>
      <protection hidden="1"/>
    </xf>
    <xf numFmtId="0" fontId="68" fillId="36" borderId="22" xfId="60" applyFont="1" applyFill="1" applyBorder="1" applyProtection="1">
      <alignment/>
      <protection hidden="1"/>
    </xf>
    <xf numFmtId="0" fontId="68" fillId="37" borderId="22" xfId="60" applyFont="1" applyFill="1" applyBorder="1" applyProtection="1">
      <alignment/>
      <protection hidden="1"/>
    </xf>
    <xf numFmtId="0" fontId="68" fillId="38" borderId="22" xfId="60" applyFont="1" applyFill="1" applyBorder="1" applyProtection="1">
      <alignment/>
      <protection hidden="1"/>
    </xf>
    <xf numFmtId="0" fontId="2" fillId="39" borderId="22" xfId="60" applyFont="1" applyFill="1" applyBorder="1" applyProtection="1">
      <alignment/>
      <protection hidden="1"/>
    </xf>
    <xf numFmtId="0" fontId="68" fillId="40" borderId="22" xfId="60" applyFont="1" applyFill="1" applyBorder="1" applyProtection="1">
      <alignment/>
      <protection hidden="1"/>
    </xf>
    <xf numFmtId="0" fontId="68" fillId="36" borderId="22" xfId="59" applyFont="1" applyFill="1" applyBorder="1" applyAlignment="1" applyProtection="1">
      <alignment horizontal="center"/>
      <protection hidden="1"/>
    </xf>
    <xf numFmtId="0" fontId="68" fillId="37" borderId="22" xfId="59" applyFont="1" applyFill="1" applyBorder="1" applyAlignment="1" applyProtection="1">
      <alignment horizontal="center"/>
      <protection hidden="1"/>
    </xf>
    <xf numFmtId="0" fontId="68" fillId="38" borderId="22" xfId="59" applyFont="1" applyFill="1" applyBorder="1" applyAlignment="1" applyProtection="1">
      <alignment horizontal="center"/>
      <protection hidden="1"/>
    </xf>
    <xf numFmtId="0" fontId="68" fillId="40" borderId="22" xfId="59" applyFont="1" applyFill="1" applyBorder="1" applyAlignment="1" applyProtection="1">
      <alignment horizontal="center"/>
      <protection hidden="1"/>
    </xf>
    <xf numFmtId="0" fontId="68" fillId="36" borderId="22" xfId="60" applyFont="1" applyFill="1" applyBorder="1" applyAlignment="1" applyProtection="1">
      <alignment horizontal="center"/>
      <protection hidden="1"/>
    </xf>
    <xf numFmtId="0" fontId="68" fillId="37" borderId="22" xfId="60" applyFont="1" applyFill="1" applyBorder="1" applyAlignment="1" applyProtection="1">
      <alignment horizontal="center"/>
      <protection hidden="1"/>
    </xf>
    <xf numFmtId="0" fontId="68" fillId="38" borderId="22" xfId="60" applyFont="1" applyFill="1" applyBorder="1" applyAlignment="1" applyProtection="1">
      <alignment horizontal="center"/>
      <protection hidden="1"/>
    </xf>
    <xf numFmtId="0" fontId="68" fillId="40" borderId="22" xfId="60" applyFont="1" applyFill="1" applyBorder="1" applyAlignment="1" applyProtection="1">
      <alignment horizontal="center"/>
      <protection hidden="1"/>
    </xf>
    <xf numFmtId="0" fontId="2" fillId="0" borderId="0" xfId="60" applyFont="1" applyProtection="1">
      <alignment/>
      <protection hidden="1"/>
    </xf>
    <xf numFmtId="0" fontId="6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5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70" fillId="33" borderId="0" xfId="0" applyFont="1" applyFill="1" applyAlignment="1">
      <alignment/>
    </xf>
    <xf numFmtId="0" fontId="46" fillId="34" borderId="0" xfId="0" applyFont="1" applyFill="1" applyAlignment="1">
      <alignment horizontal="left" vertical="center"/>
    </xf>
    <xf numFmtId="0" fontId="46" fillId="34" borderId="17" xfId="0" applyFont="1" applyFill="1" applyBorder="1" applyAlignment="1">
      <alignment horizontal="left" vertical="center"/>
    </xf>
    <xf numFmtId="0" fontId="35"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6"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19" fillId="0" borderId="0" xfId="58" applyFont="1" applyAlignment="1">
      <alignment horizontal="left" vertical="center"/>
      <protection/>
    </xf>
    <xf numFmtId="0" fontId="18" fillId="0" borderId="0" xfId="58" applyFont="1">
      <alignment vertical="center"/>
      <protection/>
    </xf>
    <xf numFmtId="0" fontId="120" fillId="0" borderId="0" xfId="58" applyFont="1" applyAlignment="1">
      <alignment horizontal="center" vertical="center"/>
      <protection/>
    </xf>
    <xf numFmtId="0" fontId="120"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1" fillId="0" borderId="0" xfId="0" applyFont="1" applyAlignment="1">
      <alignment vertical="center"/>
    </xf>
    <xf numFmtId="0" fontId="0" fillId="0" borderId="0" xfId="0" applyAlignment="1">
      <alignment horizontal="left" vertical="center"/>
    </xf>
    <xf numFmtId="0" fontId="122"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3" fillId="0" borderId="22" xfId="0" applyNumberFormat="1" applyFont="1" applyBorder="1" applyAlignment="1">
      <alignment horizontal="left" vertical="center" wrapText="1"/>
    </xf>
    <xf numFmtId="0" fontId="23" fillId="0" borderId="22" xfId="0" applyNumberFormat="1" applyFont="1" applyBorder="1" applyAlignment="1" quotePrefix="1">
      <alignment horizontal="left" vertical="center" wrapText="1"/>
    </xf>
    <xf numFmtId="0" fontId="75"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76"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0" fontId="35" fillId="43" borderId="24" xfId="0" applyFont="1" applyFill="1" applyBorder="1" applyAlignment="1">
      <alignment horizontal="center" vertical="center" wrapText="1"/>
    </xf>
    <xf numFmtId="49" fontId="35" fillId="34" borderId="22" xfId="0" applyNumberFormat="1" applyFont="1" applyFill="1" applyBorder="1" applyAlignment="1" applyProtection="1">
      <alignment horizontal="center" vertical="center" wrapText="1"/>
      <protection locked="0"/>
    </xf>
    <xf numFmtId="0" fontId="35" fillId="43" borderId="22" xfId="0" applyFont="1" applyFill="1" applyBorder="1" applyAlignment="1">
      <alignment horizontal="center" vertical="center"/>
    </xf>
    <xf numFmtId="0" fontId="36" fillId="43" borderId="24" xfId="0" applyFont="1" applyFill="1" applyBorder="1" applyAlignment="1">
      <alignment vertical="center" wrapText="1"/>
    </xf>
    <xf numFmtId="0" fontId="36" fillId="43" borderId="22" xfId="0" applyFont="1" applyFill="1" applyBorder="1" applyAlignment="1">
      <alignment vertical="center" wrapText="1"/>
    </xf>
    <xf numFmtId="49" fontId="2" fillId="34" borderId="22" xfId="0" applyNumberFormat="1" applyFont="1" applyFill="1" applyBorder="1" applyAlignment="1">
      <alignment horizontal="left" vertical="center" wrapText="1"/>
    </xf>
    <xf numFmtId="0" fontId="123" fillId="0" borderId="0" xfId="0" applyFont="1" applyAlignment="1">
      <alignment horizontal="left" vertical="center"/>
    </xf>
    <xf numFmtId="49" fontId="123" fillId="0" borderId="0" xfId="0" applyNumberFormat="1" applyFont="1" applyAlignment="1">
      <alignment horizontal="left" vertical="center"/>
    </xf>
    <xf numFmtId="0" fontId="123"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6"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8" fillId="44" borderId="0" xfId="0" applyFont="1" applyFill="1" applyBorder="1" applyAlignment="1">
      <alignment vertical="center" wrapText="1" shrinkToFit="1"/>
    </xf>
    <xf numFmtId="0" fontId="38"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5"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78"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78" fillId="0" borderId="0" xfId="0" applyFont="1" applyAlignment="1">
      <alignment horizontal="center" vertical="center"/>
    </xf>
    <xf numFmtId="0" fontId="22" fillId="33" borderId="0" xfId="0" applyFont="1" applyFill="1" applyAlignment="1">
      <alignment horizontal="left" vertical="center" wrapText="1"/>
    </xf>
    <xf numFmtId="0" fontId="22" fillId="43" borderId="24" xfId="0" applyFont="1" applyFill="1" applyBorder="1" applyAlignment="1">
      <alignment horizontal="center" vertical="center"/>
    </xf>
    <xf numFmtId="0" fontId="22" fillId="43" borderId="29" xfId="0" applyFont="1" applyFill="1" applyBorder="1" applyAlignment="1">
      <alignment horizontal="center" vertical="center"/>
    </xf>
    <xf numFmtId="0" fontId="22" fillId="43" borderId="30" xfId="0" applyFont="1" applyFill="1" applyBorder="1" applyAlignment="1">
      <alignment horizontal="center" vertical="center"/>
    </xf>
    <xf numFmtId="0" fontId="22" fillId="44" borderId="24" xfId="0" applyFont="1" applyFill="1" applyBorder="1" applyAlignment="1">
      <alignment horizontal="left" vertical="center" wrapText="1"/>
    </xf>
    <xf numFmtId="0" fontId="22" fillId="44" borderId="29" xfId="0" applyFont="1" applyFill="1" applyBorder="1" applyAlignment="1">
      <alignment horizontal="left" vertical="center" wrapText="1"/>
    </xf>
    <xf numFmtId="0" fontId="22" fillId="44" borderId="30" xfId="0" applyFont="1" applyFill="1" applyBorder="1" applyAlignment="1">
      <alignment horizontal="left" vertical="center" wrapText="1"/>
    </xf>
    <xf numFmtId="0" fontId="49" fillId="43" borderId="24" xfId="0" applyFont="1" applyFill="1" applyBorder="1" applyAlignment="1">
      <alignment horizontal="left" vertical="center" wrapText="1"/>
    </xf>
    <xf numFmtId="0" fontId="49" fillId="43" borderId="29" xfId="0" applyFont="1" applyFill="1" applyBorder="1" applyAlignment="1">
      <alignment horizontal="left" vertical="center" wrapText="1"/>
    </xf>
    <xf numFmtId="0" fontId="51" fillId="44" borderId="22" xfId="0" applyFont="1" applyFill="1" applyBorder="1" applyAlignment="1">
      <alignment horizontal="left" vertical="center" wrapText="1"/>
    </xf>
    <xf numFmtId="0" fontId="51" fillId="44" borderId="27" xfId="0" applyFont="1" applyFill="1" applyBorder="1" applyAlignment="1">
      <alignment horizontal="left" vertical="center" wrapText="1"/>
    </xf>
    <xf numFmtId="0" fontId="51" fillId="44" borderId="31" xfId="0" applyFont="1" applyFill="1" applyBorder="1" applyAlignment="1">
      <alignment horizontal="left" vertical="center" wrapText="1"/>
    </xf>
    <xf numFmtId="0" fontId="51" fillId="44" borderId="28" xfId="0" applyFont="1" applyFill="1" applyBorder="1" applyAlignment="1">
      <alignment horizontal="left" vertical="center" wrapText="1"/>
    </xf>
    <xf numFmtId="0" fontId="51" fillId="44" borderId="16" xfId="0" applyFont="1" applyFill="1" applyBorder="1" applyAlignment="1">
      <alignment horizontal="left" vertical="center" wrapText="1"/>
    </xf>
    <xf numFmtId="0" fontId="51" fillId="44" borderId="17" xfId="0" applyFont="1" applyFill="1" applyBorder="1" applyAlignment="1">
      <alignment horizontal="left" vertical="center" wrapText="1"/>
    </xf>
    <xf numFmtId="0" fontId="51" fillId="44" borderId="18" xfId="0" applyFont="1" applyFill="1" applyBorder="1" applyAlignment="1">
      <alignment horizontal="left" vertical="center" wrapText="1"/>
    </xf>
    <xf numFmtId="0" fontId="36" fillId="43" borderId="27" xfId="0" applyFont="1" applyFill="1" applyBorder="1" applyAlignment="1">
      <alignment horizontal="left" vertical="center" wrapText="1"/>
    </xf>
    <xf numFmtId="0" fontId="36" fillId="43" borderId="31" xfId="0" applyFont="1" applyFill="1" applyBorder="1" applyAlignment="1">
      <alignment horizontal="left" vertical="center" wrapText="1"/>
    </xf>
    <xf numFmtId="0" fontId="36" fillId="43" borderId="16" xfId="0" applyFont="1" applyFill="1" applyBorder="1" applyAlignment="1">
      <alignment horizontal="left" vertical="center" wrapText="1"/>
    </xf>
    <xf numFmtId="0" fontId="36" fillId="43" borderId="17" xfId="0" applyFont="1" applyFill="1" applyBorder="1" applyAlignment="1">
      <alignment horizontal="left" vertical="center" wrapText="1"/>
    </xf>
    <xf numFmtId="0" fontId="2" fillId="34" borderId="2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35" fillId="43" borderId="24" xfId="0" applyFont="1" applyFill="1" applyBorder="1" applyAlignment="1">
      <alignment horizontal="center" vertical="center" wrapText="1"/>
    </xf>
    <xf numFmtId="0" fontId="35" fillId="43" borderId="29" xfId="0" applyFont="1" applyFill="1" applyBorder="1" applyAlignment="1">
      <alignment horizontal="center" vertical="center" wrapText="1"/>
    </xf>
    <xf numFmtId="0" fontId="35" fillId="43" borderId="30" xfId="0" applyFont="1" applyFill="1" applyBorder="1" applyAlignment="1">
      <alignment horizontal="center" vertical="center" wrapText="1"/>
    </xf>
    <xf numFmtId="0" fontId="36" fillId="34" borderId="27" xfId="0" applyFont="1" applyFill="1" applyBorder="1" applyAlignment="1">
      <alignment horizontal="left" vertical="center" wrapText="1"/>
    </xf>
    <xf numFmtId="0" fontId="36" fillId="34" borderId="31" xfId="0" applyFont="1" applyFill="1" applyBorder="1" applyAlignment="1">
      <alignment horizontal="left" vertical="center" wrapText="1"/>
    </xf>
    <xf numFmtId="0" fontId="36" fillId="34" borderId="28" xfId="0" applyFont="1" applyFill="1" applyBorder="1" applyAlignment="1">
      <alignment horizontal="left" vertical="center" wrapText="1"/>
    </xf>
    <xf numFmtId="0" fontId="36" fillId="34" borderId="14" xfId="0" applyFont="1" applyFill="1" applyBorder="1" applyAlignment="1">
      <alignment horizontal="left" vertical="center" wrapText="1"/>
    </xf>
    <xf numFmtId="0" fontId="36" fillId="34" borderId="0" xfId="0" applyFont="1" applyFill="1" applyAlignment="1">
      <alignment horizontal="left" vertical="center" wrapText="1"/>
    </xf>
    <xf numFmtId="0" fontId="36" fillId="34" borderId="15" xfId="0" applyFont="1" applyFill="1" applyBorder="1" applyAlignment="1">
      <alignment horizontal="left" vertical="center" wrapText="1"/>
    </xf>
    <xf numFmtId="0" fontId="36" fillId="34" borderId="16" xfId="0" applyFont="1" applyFill="1" applyBorder="1" applyAlignment="1">
      <alignment horizontal="left" vertical="center" wrapText="1"/>
    </xf>
    <xf numFmtId="0" fontId="36" fillId="34" borderId="17" xfId="0" applyFont="1" applyFill="1" applyBorder="1" applyAlignment="1">
      <alignment horizontal="left" vertical="center" wrapText="1"/>
    </xf>
    <xf numFmtId="0" fontId="36" fillId="34" borderId="18" xfId="0" applyFont="1" applyFill="1" applyBorder="1" applyAlignment="1">
      <alignment horizontal="left" vertical="center" wrapText="1"/>
    </xf>
    <xf numFmtId="1" fontId="51" fillId="44" borderId="22" xfId="0" applyNumberFormat="1" applyFont="1" applyFill="1" applyBorder="1" applyAlignment="1">
      <alignment horizontal="left" vertical="center"/>
    </xf>
    <xf numFmtId="0" fontId="36" fillId="44" borderId="14" xfId="0" applyFont="1" applyFill="1" applyBorder="1" applyAlignment="1">
      <alignment horizontal="left" vertical="center" wrapText="1"/>
    </xf>
    <xf numFmtId="0" fontId="36" fillId="44" borderId="0" xfId="0" applyFont="1" applyFill="1" applyAlignment="1">
      <alignment horizontal="left" vertical="center" wrapText="1"/>
    </xf>
    <xf numFmtId="0" fontId="36" fillId="44" borderId="15" xfId="0" applyFont="1" applyFill="1" applyBorder="1" applyAlignment="1">
      <alignment horizontal="left" vertical="center" wrapText="1"/>
    </xf>
    <xf numFmtId="0" fontId="35" fillId="43" borderId="23" xfId="0" applyFont="1" applyFill="1" applyBorder="1" applyAlignment="1">
      <alignment horizontal="center" vertical="center" wrapText="1"/>
    </xf>
    <xf numFmtId="0" fontId="35" fillId="43" borderId="26" xfId="0" applyFont="1" applyFill="1" applyBorder="1" applyAlignment="1">
      <alignment horizontal="center" vertical="center" wrapText="1"/>
    </xf>
    <xf numFmtId="0" fontId="35" fillId="43" borderId="27" xfId="0" applyFont="1" applyFill="1" applyBorder="1" applyAlignment="1">
      <alignment horizontal="center" vertical="center" wrapText="1"/>
    </xf>
    <xf numFmtId="0" fontId="35" fillId="43" borderId="16" xfId="0" applyFont="1" applyFill="1" applyBorder="1" applyAlignment="1">
      <alignment horizontal="center" vertical="center" wrapText="1"/>
    </xf>
    <xf numFmtId="0" fontId="35" fillId="43" borderId="22" xfId="0" applyFont="1" applyFill="1" applyBorder="1" applyAlignment="1">
      <alignment horizontal="center" vertical="center" wrapText="1"/>
    </xf>
    <xf numFmtId="0" fontId="36" fillId="43" borderId="22" xfId="0" applyFont="1" applyFill="1" applyBorder="1" applyAlignment="1">
      <alignment horizontal="left" vertical="center" wrapText="1"/>
    </xf>
    <xf numFmtId="0" fontId="36" fillId="44" borderId="29" xfId="0" applyFont="1" applyFill="1" applyBorder="1" applyAlignment="1">
      <alignment horizontal="left" vertical="center"/>
    </xf>
    <xf numFmtId="49" fontId="43" fillId="34" borderId="22" xfId="0" applyNumberFormat="1" applyFont="1" applyFill="1" applyBorder="1" applyAlignment="1">
      <alignment horizontal="left" vertical="center" wrapText="1"/>
    </xf>
    <xf numFmtId="0" fontId="43" fillId="34" borderId="22" xfId="0" applyFont="1" applyFill="1" applyBorder="1" applyAlignment="1">
      <alignment horizontal="left" vertical="center" wrapText="1"/>
    </xf>
    <xf numFmtId="0" fontId="36" fillId="44" borderId="29" xfId="0" applyFont="1" applyFill="1" applyBorder="1" applyAlignment="1">
      <alignment horizontal="left" vertical="center" shrinkToFit="1"/>
    </xf>
    <xf numFmtId="0" fontId="35" fillId="43" borderId="22" xfId="0" applyFont="1" applyFill="1" applyBorder="1" applyAlignment="1">
      <alignment horizontal="left" vertical="center" wrapText="1"/>
    </xf>
    <xf numFmtId="49" fontId="40" fillId="34" borderId="31" xfId="0" applyNumberFormat="1" applyFont="1" applyFill="1" applyBorder="1" applyAlignment="1">
      <alignment horizontal="left" vertical="center" wrapText="1"/>
    </xf>
    <xf numFmtId="49" fontId="40" fillId="34" borderId="28" xfId="0" applyNumberFormat="1" applyFont="1" applyFill="1" applyBorder="1" applyAlignment="1">
      <alignment horizontal="left" vertical="center" wrapText="1"/>
    </xf>
    <xf numFmtId="0" fontId="36" fillId="44" borderId="24" xfId="0" applyFont="1" applyFill="1" applyBorder="1" applyAlignment="1">
      <alignment horizontal="left" vertical="center" shrinkToFit="1"/>
    </xf>
    <xf numFmtId="0" fontId="34" fillId="43" borderId="27" xfId="0" applyFont="1" applyFill="1" applyBorder="1" applyAlignment="1">
      <alignment horizontal="left" vertical="center" wrapText="1"/>
    </xf>
    <xf numFmtId="0" fontId="34" fillId="43" borderId="16" xfId="0" applyFont="1" applyFill="1" applyBorder="1" applyAlignment="1">
      <alignment horizontal="left" vertical="center" wrapText="1"/>
    </xf>
    <xf numFmtId="49" fontId="73" fillId="34" borderId="27" xfId="0" applyNumberFormat="1" applyFont="1" applyFill="1" applyBorder="1" applyAlignment="1">
      <alignment horizontal="center" vertical="center" wrapText="1"/>
    </xf>
    <xf numFmtId="49" fontId="73" fillId="34" borderId="31" xfId="0" applyNumberFormat="1" applyFont="1" applyFill="1" applyBorder="1" applyAlignment="1">
      <alignment horizontal="center" vertical="center" wrapText="1"/>
    </xf>
    <xf numFmtId="49" fontId="73" fillId="34" borderId="28" xfId="0" applyNumberFormat="1" applyFont="1" applyFill="1" applyBorder="1" applyAlignment="1">
      <alignment horizontal="center" vertical="center" wrapText="1"/>
    </xf>
    <xf numFmtId="49" fontId="73" fillId="34" borderId="16" xfId="0" applyNumberFormat="1" applyFont="1" applyFill="1" applyBorder="1" applyAlignment="1">
      <alignment horizontal="center" vertical="center" wrapText="1"/>
    </xf>
    <xf numFmtId="49" fontId="73" fillId="34" borderId="17" xfId="0" applyNumberFormat="1" applyFont="1" applyFill="1" applyBorder="1" applyAlignment="1">
      <alignment horizontal="center" vertical="center" wrapText="1"/>
    </xf>
    <xf numFmtId="49" fontId="73" fillId="34" borderId="18" xfId="0" applyNumberFormat="1" applyFont="1" applyFill="1" applyBorder="1" applyAlignment="1">
      <alignment horizontal="center" vertical="center" wrapText="1"/>
    </xf>
    <xf numFmtId="0" fontId="41" fillId="34" borderId="24" xfId="0" applyFont="1" applyFill="1" applyBorder="1" applyAlignment="1">
      <alignment horizontal="left" vertical="center" wrapText="1"/>
    </xf>
    <xf numFmtId="0" fontId="41" fillId="34" borderId="29" xfId="0" applyFont="1" applyFill="1" applyBorder="1" applyAlignment="1">
      <alignment horizontal="left" vertical="center" wrapText="1"/>
    </xf>
    <xf numFmtId="0" fontId="38" fillId="44" borderId="24" xfId="0" applyFont="1" applyFill="1" applyBorder="1" applyAlignment="1">
      <alignment horizontal="left" vertical="center" wrapText="1" shrinkToFit="1"/>
    </xf>
    <xf numFmtId="0" fontId="38" fillId="44" borderId="29" xfId="0" applyFont="1" applyFill="1" applyBorder="1" applyAlignment="1">
      <alignment horizontal="left" vertical="center" wrapText="1" shrinkToFit="1"/>
    </xf>
    <xf numFmtId="0" fontId="38" fillId="44" borderId="30" xfId="0" applyFont="1" applyFill="1" applyBorder="1" applyAlignment="1">
      <alignment horizontal="left" vertical="center" wrapText="1" shrinkToFi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28" fillId="33" borderId="17" xfId="0" applyFont="1" applyFill="1" applyBorder="1" applyAlignment="1">
      <alignment horizontal="center" vertical="center"/>
    </xf>
    <xf numFmtId="0" fontId="24" fillId="33" borderId="17" xfId="0" applyFont="1" applyFill="1" applyBorder="1" applyAlignment="1">
      <alignment horizontal="center" vertical="center"/>
    </xf>
    <xf numFmtId="0" fontId="29" fillId="35" borderId="22" xfId="0" applyFont="1" applyFill="1" applyBorder="1" applyAlignment="1">
      <alignment horizontal="center" vertical="center"/>
    </xf>
    <xf numFmtId="0" fontId="29" fillId="35" borderId="27" xfId="0" applyFont="1" applyFill="1" applyBorder="1" applyAlignment="1">
      <alignment horizontal="center" vertical="center" shrinkToFit="1"/>
    </xf>
    <xf numFmtId="0" fontId="29" fillId="35" borderId="31" xfId="0" applyFont="1" applyFill="1" applyBorder="1" applyAlignment="1">
      <alignment horizontal="center" vertical="center" shrinkToFit="1"/>
    </xf>
    <xf numFmtId="0" fontId="29" fillId="35" borderId="28" xfId="0" applyFont="1" applyFill="1" applyBorder="1" applyAlignment="1">
      <alignment horizontal="center" vertical="center" shrinkToFit="1"/>
    </xf>
    <xf numFmtId="0" fontId="29" fillId="35" borderId="16" xfId="0" applyFont="1" applyFill="1" applyBorder="1" applyAlignment="1">
      <alignment horizontal="center" vertical="center" shrinkToFit="1"/>
    </xf>
    <xf numFmtId="0" fontId="29" fillId="35" borderId="17" xfId="0" applyFont="1" applyFill="1" applyBorder="1" applyAlignment="1">
      <alignment horizontal="center" vertical="center" shrinkToFit="1"/>
    </xf>
    <xf numFmtId="0" fontId="29" fillId="35" borderId="18" xfId="0" applyFont="1" applyFill="1" applyBorder="1" applyAlignment="1">
      <alignment horizontal="center" vertical="center" shrinkToFit="1"/>
    </xf>
    <xf numFmtId="0" fontId="30" fillId="44" borderId="22" xfId="0" applyFont="1" applyFill="1" applyBorder="1" applyAlignment="1">
      <alignment horizontal="center" vertical="center"/>
    </xf>
    <xf numFmtId="0" fontId="3" fillId="38" borderId="32" xfId="0" applyFont="1" applyFill="1" applyBorder="1" applyAlignment="1">
      <alignment horizontal="center" vertical="center" wrapText="1"/>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3" fillId="38" borderId="35"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6"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7" xfId="0" applyFont="1" applyFill="1" applyBorder="1" applyAlignment="1">
      <alignment horizontal="center" vertical="center"/>
    </xf>
    <xf numFmtId="0" fontId="19" fillId="33" borderId="0" xfId="0" applyFont="1" applyFill="1" applyAlignment="1">
      <alignment horizontal="center" vertical="center"/>
    </xf>
    <xf numFmtId="0" fontId="22" fillId="33" borderId="0" xfId="0" applyFont="1" applyFill="1" applyAlignment="1">
      <alignment horizontal="center" vertical="center"/>
    </xf>
    <xf numFmtId="0" fontId="65" fillId="33" borderId="0" xfId="0" applyFont="1" applyFill="1" applyAlignment="1">
      <alignment horizontal="left"/>
    </xf>
    <xf numFmtId="0" fontId="36" fillId="33" borderId="0" xfId="0" applyFont="1" applyFill="1" applyAlignment="1">
      <alignment horizontal="center"/>
    </xf>
    <xf numFmtId="0" fontId="62" fillId="33" borderId="0" xfId="0" applyFont="1" applyFill="1" applyAlignment="1">
      <alignment horizontal="center"/>
    </xf>
    <xf numFmtId="0" fontId="2" fillId="33" borderId="24" xfId="0" applyFont="1" applyFill="1" applyBorder="1" applyAlignment="1">
      <alignment horizontal="left" vertical="center" wrapText="1"/>
    </xf>
    <xf numFmtId="0" fontId="36" fillId="33" borderId="29" xfId="0" applyFont="1" applyFill="1" applyBorder="1" applyAlignment="1">
      <alignment horizontal="left" vertical="center" wrapText="1"/>
    </xf>
    <xf numFmtId="0" fontId="36"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6" fillId="33" borderId="22" xfId="0" applyFont="1" applyFill="1" applyBorder="1" applyAlignment="1">
      <alignment horizontal="center" vertical="center" wrapText="1"/>
    </xf>
    <xf numFmtId="0" fontId="36" fillId="33" borderId="22" xfId="0" applyFont="1" applyFill="1" applyBorder="1" applyAlignment="1">
      <alignment horizontal="center"/>
    </xf>
    <xf numFmtId="0" fontId="36" fillId="33" borderId="0" xfId="0" applyFont="1" applyFill="1" applyAlignment="1">
      <alignment horizontal="left"/>
    </xf>
    <xf numFmtId="0" fontId="62" fillId="33" borderId="0" xfId="0" applyFont="1" applyFill="1" applyAlignment="1">
      <alignment horizontal="left"/>
    </xf>
    <xf numFmtId="0" fontId="64" fillId="33" borderId="0" xfId="0" applyFont="1" applyFill="1" applyAlignment="1">
      <alignment horizontal="left"/>
    </xf>
    <xf numFmtId="0" fontId="2" fillId="33" borderId="0" xfId="0" applyFont="1" applyFill="1" applyAlignment="1">
      <alignment horizontal="left"/>
    </xf>
    <xf numFmtId="49" fontId="28" fillId="33" borderId="0" xfId="0" applyNumberFormat="1" applyFont="1" applyFill="1" applyAlignment="1">
      <alignment horizontal="left" vertical="center" wrapText="1"/>
    </xf>
    <xf numFmtId="0" fontId="28" fillId="33" borderId="0" xfId="0" applyNumberFormat="1" applyFont="1" applyFill="1" applyAlignment="1">
      <alignment horizontal="left" vertical="center" wrapText="1"/>
    </xf>
    <xf numFmtId="0" fontId="38" fillId="33" borderId="22" xfId="0" applyFont="1" applyFill="1" applyBorder="1" applyAlignment="1">
      <alignment horizontal="center" vertical="center" wrapText="1"/>
    </xf>
    <xf numFmtId="0" fontId="38" fillId="33" borderId="22" xfId="0" applyFont="1" applyFill="1" applyBorder="1" applyAlignment="1">
      <alignment horizontal="center" vertical="center"/>
    </xf>
    <xf numFmtId="0" fontId="59" fillId="33" borderId="0" xfId="0" applyFont="1" applyFill="1" applyAlignment="1">
      <alignment horizontal="center"/>
    </xf>
    <xf numFmtId="0" fontId="2" fillId="33" borderId="0" xfId="0" applyFont="1" applyFill="1" applyAlignment="1">
      <alignment horizontal="left" vertical="center"/>
    </xf>
    <xf numFmtId="0" fontId="121"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22"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1"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2" fillId="0" borderId="15" xfId="0" applyFont="1" applyBorder="1" applyAlignment="1">
      <alignment horizontal="left" vertical="center" wrapText="1"/>
    </xf>
    <xf numFmtId="0" fontId="22" fillId="0" borderId="25" xfId="0" applyFont="1" applyBorder="1" applyAlignment="1">
      <alignment horizontal="left" vertical="center" wrapText="1"/>
    </xf>
    <xf numFmtId="0" fontId="22"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391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334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467225" y="828675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4"/>
  <sheetViews>
    <sheetView tabSelected="1" view="pageBreakPreview" zoomScale="70" zoomScaleNormal="70" zoomScaleSheetLayoutView="70" zoomScalePageLayoutView="0" workbookViewId="0" topLeftCell="A52">
      <selection activeCell="K10" sqref="K10"/>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256" t="s">
        <v>69</v>
      </c>
      <c r="C2" s="257"/>
      <c r="D2" s="257"/>
      <c r="E2" s="257"/>
      <c r="F2" s="257"/>
      <c r="G2" s="257"/>
      <c r="H2" s="257"/>
      <c r="I2" s="257"/>
      <c r="J2" s="257"/>
      <c r="K2" s="257"/>
      <c r="L2" s="257"/>
      <c r="M2" s="257"/>
      <c r="N2" s="257"/>
      <c r="O2" s="257"/>
      <c r="P2" s="257"/>
      <c r="Q2" s="258"/>
      <c r="R2" s="259"/>
      <c r="S2" s="2"/>
      <c r="T2" s="2"/>
      <c r="U2" s="2"/>
      <c r="V2" s="2"/>
      <c r="AB2" s="3" t="s">
        <v>74</v>
      </c>
    </row>
    <row r="3" spans="2:28" ht="27.75" customHeight="1">
      <c r="B3" s="260" t="s">
        <v>0</v>
      </c>
      <c r="C3" s="261"/>
      <c r="D3" s="261"/>
      <c r="E3" s="261"/>
      <c r="F3" s="261"/>
      <c r="G3" s="261"/>
      <c r="H3" s="261"/>
      <c r="I3" s="261"/>
      <c r="J3" s="261"/>
      <c r="K3" s="261"/>
      <c r="L3" s="261"/>
      <c r="M3" s="261"/>
      <c r="N3" s="261"/>
      <c r="O3" s="261"/>
      <c r="P3" s="261"/>
      <c r="Q3" s="262"/>
      <c r="R3" s="263"/>
      <c r="S3" s="2"/>
      <c r="T3" s="2"/>
      <c r="U3" s="2"/>
      <c r="V3" s="2"/>
      <c r="AB3" s="3" t="s">
        <v>73</v>
      </c>
    </row>
    <row r="4" spans="2:28" ht="27.75" customHeight="1">
      <c r="B4" s="264" t="s">
        <v>89</v>
      </c>
      <c r="C4" s="265"/>
      <c r="D4" s="265"/>
      <c r="E4" s="265"/>
      <c r="F4" s="265"/>
      <c r="G4" s="265"/>
      <c r="H4" s="265"/>
      <c r="I4" s="265"/>
      <c r="J4" s="265"/>
      <c r="K4" s="265"/>
      <c r="L4" s="265"/>
      <c r="M4" s="265"/>
      <c r="N4" s="265"/>
      <c r="O4" s="265"/>
      <c r="P4" s="265"/>
      <c r="Q4" s="265"/>
      <c r="R4" s="266"/>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267" t="s">
        <v>157</v>
      </c>
      <c r="D6" s="267"/>
      <c r="E6" s="267"/>
      <c r="F6" s="268" t="s">
        <v>2</v>
      </c>
      <c r="G6" s="268"/>
      <c r="H6" s="268"/>
      <c r="I6" s="268"/>
      <c r="J6" s="268"/>
      <c r="K6" s="267" t="s">
        <v>156</v>
      </c>
      <c r="L6" s="267"/>
      <c r="M6" s="267"/>
      <c r="N6" s="267"/>
      <c r="O6" s="267"/>
      <c r="P6" s="267"/>
      <c r="Q6" s="267"/>
      <c r="R6" s="165"/>
    </row>
    <row r="7" spans="2:18" ht="18.75">
      <c r="B7" s="4"/>
      <c r="C7" s="244" t="s">
        <v>158</v>
      </c>
      <c r="D7" s="244"/>
      <c r="E7" s="244"/>
      <c r="F7" s="245" t="s">
        <v>3</v>
      </c>
      <c r="G7" s="246"/>
      <c r="H7" s="246"/>
      <c r="I7" s="246"/>
      <c r="J7" s="246"/>
      <c r="K7" s="247" t="s">
        <v>159</v>
      </c>
      <c r="L7" s="246"/>
      <c r="M7" s="246"/>
      <c r="N7" s="246"/>
      <c r="O7" s="246"/>
      <c r="P7" s="246"/>
      <c r="Q7" s="246"/>
      <c r="R7" s="165"/>
    </row>
    <row r="8" spans="2:18" ht="15.75" customHeight="1">
      <c r="B8" s="8"/>
      <c r="C8" s="248" t="s">
        <v>4</v>
      </c>
      <c r="D8" s="248"/>
      <c r="E8" s="248"/>
      <c r="F8" s="249" t="s">
        <v>126</v>
      </c>
      <c r="G8" s="250"/>
      <c r="H8" s="250"/>
      <c r="I8" s="250"/>
      <c r="J8" s="251"/>
      <c r="K8" s="255" t="str">
        <f>IF(C8="HN",VLOOKUP(F8,Data!$D$2:$L$15,2,FALSE),IF(C8="HCM",VLOOKUP(F8,Data!$D$2:$L$15,3,FALSE),IF(C8="Hải Phòng",VLOOKUP(F8,Data!$D$2:$L$15,6,FALSE),VLOOKUP(F8,Data!$D$2:$L$15,7,FALSE))))</f>
        <v>18&amp;19/11/2021</v>
      </c>
      <c r="L8" s="255"/>
      <c r="M8" s="255"/>
      <c r="N8" s="255"/>
      <c r="O8" s="255"/>
      <c r="P8" s="255"/>
      <c r="Q8" s="255"/>
      <c r="R8" s="165"/>
    </row>
    <row r="9" spans="2:18" ht="15.75" customHeight="1">
      <c r="B9" s="9"/>
      <c r="C9" s="248"/>
      <c r="D9" s="248"/>
      <c r="E9" s="248"/>
      <c r="F9" s="252"/>
      <c r="G9" s="253"/>
      <c r="H9" s="253"/>
      <c r="I9" s="253"/>
      <c r="J9" s="254"/>
      <c r="K9" s="255"/>
      <c r="L9" s="255"/>
      <c r="M9" s="255"/>
      <c r="N9" s="255"/>
      <c r="O9" s="255"/>
      <c r="P9" s="255"/>
      <c r="Q9" s="255"/>
      <c r="R9" s="165"/>
    </row>
    <row r="10" spans="2:18" ht="19.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227" t="s">
        <v>8</v>
      </c>
      <c r="D13" s="227"/>
      <c r="E13" s="222"/>
      <c r="F13" s="241" t="s">
        <v>9</v>
      </c>
      <c r="G13" s="242"/>
      <c r="H13" s="242"/>
      <c r="I13" s="242"/>
      <c r="J13" s="242"/>
      <c r="K13" s="242"/>
      <c r="L13" s="242"/>
      <c r="M13" s="242"/>
      <c r="N13" s="242"/>
      <c r="O13" s="242"/>
      <c r="P13" s="242"/>
      <c r="Q13" s="243"/>
      <c r="R13" s="163"/>
      <c r="S13" s="162"/>
      <c r="T13" s="162"/>
      <c r="U13" s="162"/>
      <c r="V13" s="162"/>
      <c r="W13" s="162"/>
      <c r="X13" s="162"/>
      <c r="Y13" s="162"/>
      <c r="Z13" s="162"/>
      <c r="AA13" s="162"/>
      <c r="AB13" s="162"/>
      <c r="AC13" s="162"/>
      <c r="AD13" s="162"/>
      <c r="AE13" s="162"/>
      <c r="AF13" s="162"/>
      <c r="AG13" s="162"/>
    </row>
    <row r="14" spans="2:22" ht="42" customHeight="1">
      <c r="B14" s="9"/>
      <c r="C14" s="227"/>
      <c r="D14" s="227"/>
      <c r="E14" s="222"/>
      <c r="F14" s="228"/>
      <c r="G14" s="228"/>
      <c r="H14" s="228"/>
      <c r="I14" s="228"/>
      <c r="J14" s="228"/>
      <c r="K14" s="228"/>
      <c r="L14" s="228"/>
      <c r="M14" s="228"/>
      <c r="N14" s="228"/>
      <c r="O14" s="228"/>
      <c r="P14" s="228"/>
      <c r="Q14" s="229"/>
      <c r="R14" s="16"/>
      <c r="S14" s="15"/>
      <c r="T14" s="15"/>
      <c r="U14" s="15"/>
      <c r="V14" s="15"/>
    </row>
    <row r="15" spans="2:18" ht="33.75" customHeight="1">
      <c r="B15" s="9"/>
      <c r="C15" s="188" t="s">
        <v>10</v>
      </c>
      <c r="D15" s="189"/>
      <c r="E15" s="189"/>
      <c r="F15" s="230" t="s">
        <v>177</v>
      </c>
      <c r="G15" s="226"/>
      <c r="H15" s="226"/>
      <c r="I15" s="231" t="s">
        <v>11</v>
      </c>
      <c r="J15" s="233"/>
      <c r="K15" s="234"/>
      <c r="L15" s="234"/>
      <c r="M15" s="234"/>
      <c r="N15" s="234"/>
      <c r="O15" s="234"/>
      <c r="P15" s="234"/>
      <c r="Q15" s="235"/>
      <c r="R15" s="17"/>
    </row>
    <row r="16" spans="2:18" ht="54" customHeight="1">
      <c r="B16" s="9"/>
      <c r="C16" s="190"/>
      <c r="D16" s="191"/>
      <c r="E16" s="191"/>
      <c r="F16" s="239"/>
      <c r="G16" s="240"/>
      <c r="H16" s="240"/>
      <c r="I16" s="232"/>
      <c r="J16" s="236"/>
      <c r="K16" s="237"/>
      <c r="L16" s="237"/>
      <c r="M16" s="237"/>
      <c r="N16" s="237"/>
      <c r="O16" s="237"/>
      <c r="P16" s="237"/>
      <c r="Q16" s="238"/>
      <c r="R16" s="17"/>
    </row>
    <row r="17" spans="2:18" ht="28.5" customHeight="1">
      <c r="B17" s="9"/>
      <c r="C17" s="222" t="s">
        <v>123</v>
      </c>
      <c r="D17" s="222"/>
      <c r="E17" s="222"/>
      <c r="F17" s="223" t="s">
        <v>179</v>
      </c>
      <c r="G17" s="223"/>
      <c r="H17" s="223"/>
      <c r="I17" s="143" t="s">
        <v>12</v>
      </c>
      <c r="J17" s="224"/>
      <c r="K17" s="224"/>
      <c r="L17" s="224"/>
      <c r="M17" s="224"/>
      <c r="N17" s="224"/>
      <c r="O17" s="224"/>
      <c r="P17" s="224"/>
      <c r="Q17" s="224"/>
      <c r="R17" s="17"/>
    </row>
    <row r="18" spans="2:18" ht="28.5" customHeight="1">
      <c r="B18" s="9"/>
      <c r="C18" s="222"/>
      <c r="D18" s="222"/>
      <c r="E18" s="222"/>
      <c r="F18" s="225"/>
      <c r="G18" s="225"/>
      <c r="H18" s="225"/>
      <c r="I18" s="143" t="s">
        <v>13</v>
      </c>
      <c r="J18" s="224"/>
      <c r="K18" s="224"/>
      <c r="L18" s="224"/>
      <c r="M18" s="224"/>
      <c r="N18" s="224"/>
      <c r="O18" s="224"/>
      <c r="P18" s="224"/>
      <c r="Q18" s="224"/>
      <c r="R18" s="17"/>
    </row>
    <row r="19" spans="2:18" ht="28.5" customHeight="1">
      <c r="B19" s="9"/>
      <c r="C19" s="222" t="s">
        <v>14</v>
      </c>
      <c r="D19" s="222"/>
      <c r="E19" s="222"/>
      <c r="F19" s="226" t="s">
        <v>178</v>
      </c>
      <c r="G19" s="226"/>
      <c r="H19" s="226"/>
      <c r="I19" s="142" t="s">
        <v>15</v>
      </c>
      <c r="J19" s="224"/>
      <c r="K19" s="224"/>
      <c r="L19" s="224"/>
      <c r="M19" s="224"/>
      <c r="N19" s="224"/>
      <c r="O19" s="224"/>
      <c r="P19" s="224"/>
      <c r="Q19" s="224"/>
      <c r="R19" s="17"/>
    </row>
    <row r="20" spans="2:18" ht="28.5" customHeight="1">
      <c r="B20" s="9"/>
      <c r="C20" s="222"/>
      <c r="D20" s="222"/>
      <c r="E20" s="222"/>
      <c r="F20" s="225"/>
      <c r="G20" s="225"/>
      <c r="H20" s="225"/>
      <c r="I20" s="142" t="s">
        <v>16</v>
      </c>
      <c r="J20" s="224"/>
      <c r="K20" s="224"/>
      <c r="L20" s="224"/>
      <c r="M20" s="224"/>
      <c r="N20" s="224"/>
      <c r="O20" s="224"/>
      <c r="P20" s="224"/>
      <c r="Q20" s="224"/>
      <c r="R20" s="17"/>
    </row>
    <row r="21" spans="2:18" ht="19.5" customHeight="1">
      <c r="B21" s="20"/>
      <c r="C21" s="214" t="s">
        <v>65</v>
      </c>
      <c r="D21" s="215"/>
      <c r="E21" s="215"/>
      <c r="F21" s="215"/>
      <c r="G21" s="215"/>
      <c r="H21" s="215"/>
      <c r="I21" s="215"/>
      <c r="J21" s="215"/>
      <c r="K21" s="215"/>
      <c r="L21" s="215"/>
      <c r="M21" s="215"/>
      <c r="N21" s="215"/>
      <c r="O21" s="215"/>
      <c r="P21" s="215"/>
      <c r="Q21" s="216"/>
      <c r="R21" s="21"/>
    </row>
    <row r="22" spans="2:18" ht="19.5" customHeight="1">
      <c r="B22" s="22"/>
      <c r="C22" s="23"/>
      <c r="D22" s="24" t="s">
        <v>62</v>
      </c>
      <c r="E22" s="24"/>
      <c r="F22" s="18"/>
      <c r="G22" s="19" t="s">
        <v>124</v>
      </c>
      <c r="H22" s="18"/>
      <c r="I22" s="95" t="s">
        <v>175</v>
      </c>
      <c r="J22" s="18"/>
      <c r="K22" s="18"/>
      <c r="L22" s="18"/>
      <c r="M22" s="19"/>
      <c r="N22" s="25" t="s">
        <v>154</v>
      </c>
      <c r="O22" s="24" t="s">
        <v>180</v>
      </c>
      <c r="P22" s="23"/>
      <c r="Q22" s="26"/>
      <c r="R22" s="27"/>
    </row>
    <row r="23" spans="2:18" ht="19.5" customHeight="1">
      <c r="B23" s="22"/>
      <c r="C23" s="28"/>
      <c r="D23" s="29" t="s">
        <v>63</v>
      </c>
      <c r="E23" s="29"/>
      <c r="F23" s="30"/>
      <c r="G23" s="29" t="s">
        <v>17</v>
      </c>
      <c r="H23" s="30"/>
      <c r="I23" s="96" t="s">
        <v>176</v>
      </c>
      <c r="J23" s="30"/>
      <c r="K23" s="30"/>
      <c r="L23" s="30"/>
      <c r="M23" s="29"/>
      <c r="N23" s="31" t="s">
        <v>154</v>
      </c>
      <c r="O23" s="31" t="s">
        <v>181</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17" t="s">
        <v>19</v>
      </c>
      <c r="D25" s="217" t="s">
        <v>71</v>
      </c>
      <c r="E25" s="219" t="s">
        <v>20</v>
      </c>
      <c r="F25" s="219" t="s">
        <v>155</v>
      </c>
      <c r="G25" s="219" t="s">
        <v>187</v>
      </c>
      <c r="H25" s="201" t="s">
        <v>21</v>
      </c>
      <c r="I25" s="202"/>
      <c r="J25" s="221" t="s">
        <v>22</v>
      </c>
      <c r="K25" s="221"/>
      <c r="L25" s="221"/>
      <c r="M25" s="221"/>
      <c r="N25" s="221"/>
      <c r="O25" s="221"/>
      <c r="P25" s="221"/>
      <c r="Q25" s="221"/>
      <c r="R25" s="34"/>
    </row>
    <row r="26" spans="2:18" ht="31.5" customHeight="1">
      <c r="B26" s="9"/>
      <c r="C26" s="218"/>
      <c r="D26" s="218"/>
      <c r="E26" s="220"/>
      <c r="F26" s="220"/>
      <c r="G26" s="219"/>
      <c r="H26" s="139" t="s">
        <v>23</v>
      </c>
      <c r="I26" s="141" t="s">
        <v>174</v>
      </c>
      <c r="J26" s="221"/>
      <c r="K26" s="221"/>
      <c r="L26" s="221"/>
      <c r="M26" s="221"/>
      <c r="N26" s="221"/>
      <c r="O26" s="221"/>
      <c r="P26" s="221"/>
      <c r="Q26" s="221"/>
      <c r="R26" s="34"/>
    </row>
    <row r="27" spans="2:18" ht="30" customHeight="1">
      <c r="B27" s="9"/>
      <c r="C27" s="166">
        <v>1</v>
      </c>
      <c r="D27" s="140"/>
      <c r="E27" s="157"/>
      <c r="F27" s="158"/>
      <c r="G27" s="158"/>
      <c r="H27" s="144"/>
      <c r="I27" s="144"/>
      <c r="J27" s="192"/>
      <c r="K27" s="193"/>
      <c r="L27" s="193"/>
      <c r="M27" s="193"/>
      <c r="N27" s="193"/>
      <c r="O27" s="193"/>
      <c r="P27" s="193"/>
      <c r="Q27" s="194"/>
      <c r="R27" s="16"/>
    </row>
    <row r="28" spans="2:18" ht="30" customHeight="1">
      <c r="B28" s="9"/>
      <c r="C28" s="166">
        <v>2</v>
      </c>
      <c r="D28" s="140"/>
      <c r="E28" s="157"/>
      <c r="F28" s="158"/>
      <c r="G28" s="158"/>
      <c r="H28" s="144"/>
      <c r="I28" s="144"/>
      <c r="J28" s="195"/>
      <c r="K28" s="196"/>
      <c r="L28" s="196"/>
      <c r="M28" s="196"/>
      <c r="N28" s="196"/>
      <c r="O28" s="196"/>
      <c r="P28" s="196"/>
      <c r="Q28" s="197"/>
      <c r="R28" s="16"/>
    </row>
    <row r="29" spans="2:18" ht="30" customHeight="1">
      <c r="B29" s="9"/>
      <c r="C29" s="166">
        <v>3</v>
      </c>
      <c r="D29" s="140"/>
      <c r="E29" s="157"/>
      <c r="F29" s="158"/>
      <c r="G29" s="158"/>
      <c r="H29" s="144"/>
      <c r="I29" s="144"/>
      <c r="J29" s="195"/>
      <c r="K29" s="196"/>
      <c r="L29" s="196"/>
      <c r="M29" s="196"/>
      <c r="N29" s="196"/>
      <c r="O29" s="196"/>
      <c r="P29" s="196"/>
      <c r="Q29" s="197"/>
      <c r="R29" s="16"/>
    </row>
    <row r="30" spans="2:18" ht="30" customHeight="1">
      <c r="B30" s="9"/>
      <c r="C30" s="166">
        <v>4</v>
      </c>
      <c r="D30" s="140"/>
      <c r="E30" s="157"/>
      <c r="F30" s="158"/>
      <c r="G30" s="158"/>
      <c r="H30" s="144"/>
      <c r="I30" s="144"/>
      <c r="J30" s="195"/>
      <c r="K30" s="196"/>
      <c r="L30" s="196"/>
      <c r="M30" s="196"/>
      <c r="N30" s="196"/>
      <c r="O30" s="196"/>
      <c r="P30" s="196"/>
      <c r="Q30" s="197"/>
      <c r="R30" s="16"/>
    </row>
    <row r="31" spans="2:18" ht="30" customHeight="1">
      <c r="B31" s="9"/>
      <c r="C31" s="166">
        <v>5</v>
      </c>
      <c r="D31" s="140"/>
      <c r="E31" s="157"/>
      <c r="F31" s="158"/>
      <c r="G31" s="158"/>
      <c r="H31" s="144"/>
      <c r="I31" s="144"/>
      <c r="J31" s="195"/>
      <c r="K31" s="196"/>
      <c r="L31" s="196"/>
      <c r="M31" s="196"/>
      <c r="N31" s="196"/>
      <c r="O31" s="196"/>
      <c r="P31" s="196"/>
      <c r="Q31" s="197"/>
      <c r="R31" s="16"/>
    </row>
    <row r="32" spans="2:18" ht="30" customHeight="1">
      <c r="B32" s="9"/>
      <c r="C32" s="166">
        <v>6</v>
      </c>
      <c r="D32" s="140"/>
      <c r="E32" s="157"/>
      <c r="F32" s="158"/>
      <c r="G32" s="158"/>
      <c r="H32" s="144"/>
      <c r="I32" s="144"/>
      <c r="J32" s="195"/>
      <c r="K32" s="196"/>
      <c r="L32" s="196"/>
      <c r="M32" s="196"/>
      <c r="N32" s="196"/>
      <c r="O32" s="196"/>
      <c r="P32" s="196"/>
      <c r="Q32" s="197"/>
      <c r="R32" s="16"/>
    </row>
    <row r="33" spans="2:18" ht="30" customHeight="1">
      <c r="B33" s="9"/>
      <c r="C33" s="166">
        <v>7</v>
      </c>
      <c r="D33" s="140"/>
      <c r="E33" s="157"/>
      <c r="F33" s="158"/>
      <c r="G33" s="158"/>
      <c r="H33" s="144"/>
      <c r="I33" s="144"/>
      <c r="J33" s="195"/>
      <c r="K33" s="196"/>
      <c r="L33" s="196"/>
      <c r="M33" s="196"/>
      <c r="N33" s="196"/>
      <c r="O33" s="196"/>
      <c r="P33" s="196"/>
      <c r="Q33" s="197"/>
      <c r="R33" s="16"/>
    </row>
    <row r="34" spans="2:18" ht="30" customHeight="1">
      <c r="B34" s="9"/>
      <c r="C34" s="166">
        <v>8</v>
      </c>
      <c r="D34" s="140"/>
      <c r="E34" s="157"/>
      <c r="F34" s="158"/>
      <c r="G34" s="158"/>
      <c r="H34" s="144"/>
      <c r="I34" s="144"/>
      <c r="J34" s="195"/>
      <c r="K34" s="196"/>
      <c r="L34" s="196"/>
      <c r="M34" s="196"/>
      <c r="N34" s="196"/>
      <c r="O34" s="196"/>
      <c r="P34" s="196"/>
      <c r="Q34" s="197"/>
      <c r="R34" s="16"/>
    </row>
    <row r="35" spans="2:18" ht="30" customHeight="1">
      <c r="B35" s="9"/>
      <c r="C35" s="166">
        <v>9</v>
      </c>
      <c r="D35" s="140"/>
      <c r="E35" s="157"/>
      <c r="F35" s="158"/>
      <c r="G35" s="158"/>
      <c r="H35" s="144"/>
      <c r="I35" s="144"/>
      <c r="J35" s="195"/>
      <c r="K35" s="196"/>
      <c r="L35" s="196"/>
      <c r="M35" s="196"/>
      <c r="N35" s="196"/>
      <c r="O35" s="196"/>
      <c r="P35" s="196"/>
      <c r="Q35" s="197"/>
      <c r="R35" s="16"/>
    </row>
    <row r="36" spans="2:18" ht="30" customHeight="1">
      <c r="B36" s="9"/>
      <c r="C36" s="166">
        <v>10</v>
      </c>
      <c r="D36" s="140"/>
      <c r="E36" s="157"/>
      <c r="F36" s="158"/>
      <c r="G36" s="158"/>
      <c r="H36" s="144"/>
      <c r="I36" s="144"/>
      <c r="J36" s="195"/>
      <c r="K36" s="196"/>
      <c r="L36" s="196"/>
      <c r="M36" s="196"/>
      <c r="N36" s="196"/>
      <c r="O36" s="196"/>
      <c r="P36" s="196"/>
      <c r="Q36" s="197"/>
      <c r="R36" s="16"/>
    </row>
    <row r="37" spans="2:18" ht="30" customHeight="1">
      <c r="B37" s="9"/>
      <c r="C37" s="166">
        <v>11</v>
      </c>
      <c r="D37" s="140"/>
      <c r="E37" s="157"/>
      <c r="F37" s="158"/>
      <c r="G37" s="158"/>
      <c r="H37" s="144"/>
      <c r="I37" s="144"/>
      <c r="J37" s="195"/>
      <c r="K37" s="196"/>
      <c r="L37" s="196"/>
      <c r="M37" s="196"/>
      <c r="N37" s="196"/>
      <c r="O37" s="196"/>
      <c r="P37" s="196"/>
      <c r="Q37" s="197"/>
      <c r="R37" s="16"/>
    </row>
    <row r="38" spans="2:18" ht="30" customHeight="1">
      <c r="B38" s="9"/>
      <c r="C38" s="166">
        <v>12</v>
      </c>
      <c r="D38" s="140"/>
      <c r="E38" s="157"/>
      <c r="F38" s="158"/>
      <c r="G38" s="158"/>
      <c r="H38" s="144"/>
      <c r="I38" s="144"/>
      <c r="J38" s="195"/>
      <c r="K38" s="196"/>
      <c r="L38" s="196"/>
      <c r="M38" s="196"/>
      <c r="N38" s="196"/>
      <c r="O38" s="196"/>
      <c r="P38" s="196"/>
      <c r="Q38" s="197"/>
      <c r="R38" s="16"/>
    </row>
    <row r="39" spans="2:18" ht="19.5" customHeight="1">
      <c r="B39" s="9"/>
      <c r="C39" s="59">
        <f>COUNTA(E27:E38)</f>
        <v>0</v>
      </c>
      <c r="D39" s="60"/>
      <c r="E39" s="138"/>
      <c r="F39" s="138"/>
      <c r="G39" s="138"/>
      <c r="H39" s="138"/>
      <c r="I39" s="138"/>
      <c r="J39" s="198"/>
      <c r="K39" s="199"/>
      <c r="L39" s="199"/>
      <c r="M39" s="199"/>
      <c r="N39" s="199"/>
      <c r="O39" s="199"/>
      <c r="P39" s="199"/>
      <c r="Q39" s="200"/>
      <c r="R39" s="7"/>
    </row>
    <row r="40" spans="2:18" ht="19.5">
      <c r="B40" s="4" t="s">
        <v>24</v>
      </c>
      <c r="C40" s="10"/>
      <c r="D40" s="10"/>
      <c r="E40" s="10"/>
      <c r="F40" s="1"/>
      <c r="G40" s="1"/>
      <c r="H40" s="1"/>
      <c r="I40" s="1"/>
      <c r="J40" s="1"/>
      <c r="K40" s="1"/>
      <c r="L40" s="1"/>
      <c r="M40" s="1"/>
      <c r="N40" s="1"/>
      <c r="O40" s="1"/>
      <c r="P40" s="1"/>
      <c r="Q40" s="1"/>
      <c r="R40" s="7"/>
    </row>
    <row r="41" spans="2:18" ht="24.75" customHeight="1">
      <c r="B41" s="9"/>
      <c r="C41" s="201" t="s">
        <v>25</v>
      </c>
      <c r="D41" s="202"/>
      <c r="E41" s="202"/>
      <c r="F41" s="202"/>
      <c r="G41" s="202"/>
      <c r="H41" s="202"/>
      <c r="I41" s="202"/>
      <c r="J41" s="202"/>
      <c r="K41" s="202"/>
      <c r="L41" s="202"/>
      <c r="M41" s="202"/>
      <c r="N41" s="202"/>
      <c r="O41" s="202"/>
      <c r="P41" s="202"/>
      <c r="Q41" s="203"/>
      <c r="R41" s="35"/>
    </row>
    <row r="42" spans="2:18" ht="29.25" customHeight="1">
      <c r="B42" s="9"/>
      <c r="C42" s="204"/>
      <c r="D42" s="205"/>
      <c r="E42" s="205"/>
      <c r="F42" s="205"/>
      <c r="G42" s="205"/>
      <c r="H42" s="205"/>
      <c r="I42" s="205"/>
      <c r="J42" s="205"/>
      <c r="K42" s="205"/>
      <c r="L42" s="205"/>
      <c r="M42" s="205"/>
      <c r="N42" s="205"/>
      <c r="O42" s="205"/>
      <c r="P42" s="205"/>
      <c r="Q42" s="206"/>
      <c r="R42" s="21"/>
    </row>
    <row r="43" spans="2:18" ht="15">
      <c r="B43" s="9"/>
      <c r="C43" s="207"/>
      <c r="D43" s="208"/>
      <c r="E43" s="208"/>
      <c r="F43" s="208"/>
      <c r="G43" s="208"/>
      <c r="H43" s="208"/>
      <c r="I43" s="208"/>
      <c r="J43" s="208"/>
      <c r="K43" s="208"/>
      <c r="L43" s="208"/>
      <c r="M43" s="208"/>
      <c r="N43" s="208"/>
      <c r="O43" s="208"/>
      <c r="P43" s="208"/>
      <c r="Q43" s="209"/>
      <c r="R43" s="21"/>
    </row>
    <row r="44" spans="2:18" ht="16.5" customHeight="1">
      <c r="B44" s="9"/>
      <c r="C44" s="207"/>
      <c r="D44" s="208"/>
      <c r="E44" s="208"/>
      <c r="F44" s="208"/>
      <c r="G44" s="208"/>
      <c r="H44" s="208"/>
      <c r="I44" s="208"/>
      <c r="J44" s="208"/>
      <c r="K44" s="208"/>
      <c r="L44" s="208"/>
      <c r="M44" s="208"/>
      <c r="N44" s="208"/>
      <c r="O44" s="208"/>
      <c r="P44" s="208"/>
      <c r="Q44" s="209"/>
      <c r="R44" s="21"/>
    </row>
    <row r="45" spans="2:18" ht="15">
      <c r="B45" s="9"/>
      <c r="C45" s="210"/>
      <c r="D45" s="211"/>
      <c r="E45" s="211"/>
      <c r="F45" s="211"/>
      <c r="G45" s="211"/>
      <c r="H45" s="211"/>
      <c r="I45" s="211"/>
      <c r="J45" s="211"/>
      <c r="K45" s="211"/>
      <c r="L45" s="211"/>
      <c r="M45" s="211"/>
      <c r="N45" s="211"/>
      <c r="O45" s="211"/>
      <c r="P45" s="211"/>
      <c r="Q45" s="212"/>
      <c r="R45" s="36"/>
    </row>
    <row r="46" spans="2:18" ht="6.75" customHeight="1">
      <c r="B46" s="9"/>
      <c r="C46" s="37"/>
      <c r="D46" s="37"/>
      <c r="E46" s="37"/>
      <c r="F46" s="37"/>
      <c r="G46" s="37"/>
      <c r="H46" s="37"/>
      <c r="I46" s="37"/>
      <c r="J46" s="37"/>
      <c r="K46" s="37"/>
      <c r="L46" s="37"/>
      <c r="M46" s="37"/>
      <c r="N46" s="37"/>
      <c r="O46" s="37"/>
      <c r="P46" s="37"/>
      <c r="Q46" s="37"/>
      <c r="R46" s="38"/>
    </row>
    <row r="47" spans="2:18" ht="19.5">
      <c r="B47" s="4" t="s">
        <v>26</v>
      </c>
      <c r="C47" s="10"/>
      <c r="D47" s="10"/>
      <c r="E47" s="10"/>
      <c r="F47" s="1"/>
      <c r="G47" s="1"/>
      <c r="H47" s="1"/>
      <c r="I47" s="1"/>
      <c r="J47" s="1"/>
      <c r="K47" s="1"/>
      <c r="L47" s="1"/>
      <c r="M47" s="1"/>
      <c r="N47" s="1"/>
      <c r="O47" s="1"/>
      <c r="P47" s="1"/>
      <c r="Q47" s="1"/>
      <c r="R47" s="7"/>
    </row>
    <row r="48" spans="2:18" ht="15" customHeight="1">
      <c r="B48" s="9"/>
      <c r="C48" s="179" t="s">
        <v>27</v>
      </c>
      <c r="D48" s="180"/>
      <c r="E48" s="180"/>
      <c r="F48" s="213" t="s">
        <v>56</v>
      </c>
      <c r="G48" s="213"/>
      <c r="H48" s="213"/>
      <c r="I48" s="213"/>
      <c r="J48" s="213"/>
      <c r="K48" s="213"/>
      <c r="L48" s="213"/>
      <c r="M48" s="213"/>
      <c r="N48" s="213"/>
      <c r="O48" s="213"/>
      <c r="P48" s="213"/>
      <c r="Q48" s="213"/>
      <c r="R48" s="39"/>
    </row>
    <row r="49" spans="2:18" ht="15" customHeight="1">
      <c r="B49" s="9"/>
      <c r="C49" s="179"/>
      <c r="D49" s="180"/>
      <c r="E49" s="180"/>
      <c r="F49" s="213"/>
      <c r="G49" s="213"/>
      <c r="H49" s="213"/>
      <c r="I49" s="213"/>
      <c r="J49" s="213"/>
      <c r="K49" s="213"/>
      <c r="L49" s="213"/>
      <c r="M49" s="213"/>
      <c r="N49" s="213"/>
      <c r="O49" s="213"/>
      <c r="P49" s="213"/>
      <c r="Q49" s="213"/>
      <c r="R49" s="39"/>
    </row>
    <row r="50" spans="2:18" ht="15" customHeight="1">
      <c r="B50" s="9"/>
      <c r="C50" s="179" t="s">
        <v>28</v>
      </c>
      <c r="D50" s="180"/>
      <c r="E50" s="180"/>
      <c r="F50" s="181" t="s">
        <v>29</v>
      </c>
      <c r="G50" s="181"/>
      <c r="H50" s="181"/>
      <c r="I50" s="181"/>
      <c r="J50" s="181"/>
      <c r="K50" s="181"/>
      <c r="L50" s="181"/>
      <c r="M50" s="181"/>
      <c r="N50" s="181"/>
      <c r="O50" s="181"/>
      <c r="P50" s="181"/>
      <c r="Q50" s="181"/>
      <c r="R50" s="34"/>
    </row>
    <row r="51" spans="2:18" ht="15" customHeight="1">
      <c r="B51" s="9"/>
      <c r="C51" s="179"/>
      <c r="D51" s="180"/>
      <c r="E51" s="180"/>
      <c r="F51" s="181"/>
      <c r="G51" s="181"/>
      <c r="H51" s="181"/>
      <c r="I51" s="181"/>
      <c r="J51" s="181"/>
      <c r="K51" s="181"/>
      <c r="L51" s="181"/>
      <c r="M51" s="181"/>
      <c r="N51" s="181"/>
      <c r="O51" s="181"/>
      <c r="P51" s="181"/>
      <c r="Q51" s="181"/>
      <c r="R51" s="34"/>
    </row>
    <row r="52" spans="2:18" ht="15" customHeight="1">
      <c r="B52" s="9"/>
      <c r="C52" s="179" t="s">
        <v>30</v>
      </c>
      <c r="D52" s="180"/>
      <c r="E52" s="180"/>
      <c r="F52" s="181" t="s">
        <v>81</v>
      </c>
      <c r="G52" s="181"/>
      <c r="H52" s="181"/>
      <c r="I52" s="181"/>
      <c r="J52" s="181"/>
      <c r="K52" s="181"/>
      <c r="L52" s="181"/>
      <c r="M52" s="181"/>
      <c r="N52" s="181"/>
      <c r="O52" s="181"/>
      <c r="P52" s="181"/>
      <c r="Q52" s="181"/>
      <c r="R52" s="34"/>
    </row>
    <row r="53" spans="2:18" ht="15" customHeight="1">
      <c r="B53" s="9"/>
      <c r="C53" s="179"/>
      <c r="D53" s="180"/>
      <c r="E53" s="180"/>
      <c r="F53" s="181"/>
      <c r="G53" s="181"/>
      <c r="H53" s="181"/>
      <c r="I53" s="181"/>
      <c r="J53" s="181"/>
      <c r="K53" s="181"/>
      <c r="L53" s="181"/>
      <c r="M53" s="181"/>
      <c r="N53" s="181"/>
      <c r="O53" s="181"/>
      <c r="P53" s="181"/>
      <c r="Q53" s="181"/>
      <c r="R53" s="34"/>
    </row>
    <row r="54" spans="2:18" ht="15" customHeight="1">
      <c r="B54" s="9"/>
      <c r="C54" s="179" t="s">
        <v>125</v>
      </c>
      <c r="D54" s="180"/>
      <c r="E54" s="180"/>
      <c r="F54" s="182" t="str">
        <f>IF(C8="HN",VLOOKUP(F8,Data!$D$2:$L$15,4,FALSE),IF(C8="HCM",VLOOKUP(F8,Data!$D$2:$L$15,5,FALSE)))</f>
        <v>11/11/2021</v>
      </c>
      <c r="G54" s="183"/>
      <c r="H54" s="183"/>
      <c r="I54" s="183"/>
      <c r="J54" s="183"/>
      <c r="K54" s="183"/>
      <c r="L54" s="183"/>
      <c r="M54" s="183"/>
      <c r="N54" s="183"/>
      <c r="O54" s="183"/>
      <c r="P54" s="183"/>
      <c r="Q54" s="184"/>
      <c r="R54" s="34"/>
    </row>
    <row r="55" spans="2:18" ht="15" customHeight="1">
      <c r="B55" s="9"/>
      <c r="C55" s="179"/>
      <c r="D55" s="180"/>
      <c r="E55" s="180"/>
      <c r="F55" s="185"/>
      <c r="G55" s="186"/>
      <c r="H55" s="186"/>
      <c r="I55" s="186"/>
      <c r="J55" s="186"/>
      <c r="K55" s="186"/>
      <c r="L55" s="186"/>
      <c r="M55" s="186"/>
      <c r="N55" s="186"/>
      <c r="O55" s="186"/>
      <c r="P55" s="186"/>
      <c r="Q55" s="187"/>
      <c r="R55" s="34"/>
    </row>
    <row r="56" spans="2:18" ht="33" customHeight="1">
      <c r="B56" s="9"/>
      <c r="C56" s="188" t="s">
        <v>226</v>
      </c>
      <c r="D56" s="189"/>
      <c r="E56" s="189"/>
      <c r="F56" s="182"/>
      <c r="G56" s="183"/>
      <c r="H56" s="183"/>
      <c r="I56" s="183"/>
      <c r="J56" s="183"/>
      <c r="K56" s="183"/>
      <c r="L56" s="183"/>
      <c r="M56" s="183"/>
      <c r="N56" s="183"/>
      <c r="O56" s="183"/>
      <c r="P56" s="183"/>
      <c r="Q56" s="184"/>
      <c r="R56" s="97"/>
    </row>
    <row r="57" spans="2:18" ht="58.5" customHeight="1">
      <c r="B57" s="9"/>
      <c r="C57" s="190"/>
      <c r="D57" s="191"/>
      <c r="E57" s="191"/>
      <c r="F57" s="185"/>
      <c r="G57" s="186"/>
      <c r="H57" s="186"/>
      <c r="I57" s="186"/>
      <c r="J57" s="186"/>
      <c r="K57" s="186"/>
      <c r="L57" s="186"/>
      <c r="M57" s="186"/>
      <c r="N57" s="186"/>
      <c r="O57" s="186"/>
      <c r="P57" s="186"/>
      <c r="Q57" s="187"/>
      <c r="R57" s="97"/>
    </row>
    <row r="58" spans="2:18" ht="18.75" customHeight="1">
      <c r="B58" s="9"/>
      <c r="C58" s="1"/>
      <c r="D58" s="1"/>
      <c r="E58" s="1"/>
      <c r="F58" s="1"/>
      <c r="G58" s="1"/>
      <c r="H58" s="1"/>
      <c r="I58" s="1"/>
      <c r="J58" s="1"/>
      <c r="K58" s="1"/>
      <c r="L58" s="1"/>
      <c r="M58" s="1"/>
      <c r="N58" s="1"/>
      <c r="O58" s="1"/>
      <c r="P58" s="1"/>
      <c r="Q58" s="1"/>
      <c r="R58" s="7"/>
    </row>
    <row r="59" spans="2:18" ht="19.5">
      <c r="B59" s="4" t="s">
        <v>31</v>
      </c>
      <c r="C59" s="10"/>
      <c r="D59" s="10"/>
      <c r="E59" s="10"/>
      <c r="F59" s="1"/>
      <c r="G59" s="1"/>
      <c r="H59" s="1"/>
      <c r="I59" s="1"/>
      <c r="J59" s="1"/>
      <c r="K59" s="1"/>
      <c r="L59" s="1"/>
      <c r="M59" s="1"/>
      <c r="N59" s="1"/>
      <c r="O59" s="1"/>
      <c r="P59" s="1"/>
      <c r="Q59" s="1"/>
      <c r="R59" s="7"/>
    </row>
    <row r="60" spans="2:18" ht="22.5" customHeight="1">
      <c r="B60" s="11"/>
      <c r="C60" s="172" t="str">
        <f>VLOOKUP(C8,Data!$B$25:$C$28,2,FALSE)</f>
        <v>Địa điểm tổ chức Hội thảo sẽ được thông báo trước ngày hội thảo</v>
      </c>
      <c r="D60" s="172"/>
      <c r="E60" s="172"/>
      <c r="F60" s="172"/>
      <c r="G60" s="172"/>
      <c r="H60" s="172"/>
      <c r="I60" s="172"/>
      <c r="J60" s="172"/>
      <c r="K60" s="172"/>
      <c r="L60" s="172"/>
      <c r="M60" s="172"/>
      <c r="N60" s="1"/>
      <c r="O60" s="1"/>
      <c r="P60" s="1"/>
      <c r="Q60" s="1"/>
      <c r="R60" s="7"/>
    </row>
    <row r="61" spans="2:18" ht="21.75" customHeight="1">
      <c r="B61" s="11"/>
      <c r="C61" s="13" t="s">
        <v>189</v>
      </c>
      <c r="D61" s="13"/>
      <c r="E61" s="13"/>
      <c r="F61" s="13"/>
      <c r="G61" s="13"/>
      <c r="H61" s="13"/>
      <c r="I61" s="13"/>
      <c r="J61" s="13"/>
      <c r="K61" s="13"/>
      <c r="L61" s="13"/>
      <c r="M61" s="13"/>
      <c r="N61" s="1"/>
      <c r="O61" s="1"/>
      <c r="P61" s="1"/>
      <c r="Q61" s="1"/>
      <c r="R61" s="7"/>
    </row>
    <row r="62" spans="2:18" ht="24" customHeight="1">
      <c r="B62" s="9"/>
      <c r="C62" s="173" t="s">
        <v>64</v>
      </c>
      <c r="D62" s="174"/>
      <c r="E62" s="174"/>
      <c r="F62" s="174"/>
      <c r="G62" s="174"/>
      <c r="H62" s="174"/>
      <c r="I62" s="174"/>
      <c r="J62" s="174"/>
      <c r="K62" s="174"/>
      <c r="L62" s="174"/>
      <c r="M62" s="174"/>
      <c r="N62" s="174"/>
      <c r="O62" s="174"/>
      <c r="P62" s="174"/>
      <c r="Q62" s="175"/>
      <c r="R62" s="7"/>
    </row>
    <row r="63" spans="1:18" s="42" customFormat="1" ht="171" customHeight="1">
      <c r="A63" s="6"/>
      <c r="B63" s="40"/>
      <c r="C63" s="176" t="s">
        <v>190</v>
      </c>
      <c r="D63" s="177"/>
      <c r="E63" s="177"/>
      <c r="F63" s="177"/>
      <c r="G63" s="177"/>
      <c r="H63" s="177"/>
      <c r="I63" s="177"/>
      <c r="J63" s="177"/>
      <c r="K63" s="177"/>
      <c r="L63" s="177"/>
      <c r="M63" s="177"/>
      <c r="N63" s="177"/>
      <c r="O63" s="177"/>
      <c r="P63" s="177"/>
      <c r="Q63" s="178"/>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B2:R2"/>
    <mergeCell ref="B3:R3"/>
    <mergeCell ref="B4:R4"/>
    <mergeCell ref="C6:E6"/>
    <mergeCell ref="F6:J6"/>
    <mergeCell ref="K6:Q6"/>
    <mergeCell ref="C7:E7"/>
    <mergeCell ref="F7:J7"/>
    <mergeCell ref="K7:Q7"/>
    <mergeCell ref="C8:E9"/>
    <mergeCell ref="F8:J9"/>
    <mergeCell ref="K8:Q9"/>
    <mergeCell ref="C13:E14"/>
    <mergeCell ref="F14:Q14"/>
    <mergeCell ref="C15:E16"/>
    <mergeCell ref="F15:H15"/>
    <mergeCell ref="I15:I16"/>
    <mergeCell ref="J15:Q16"/>
    <mergeCell ref="F16:H16"/>
    <mergeCell ref="F13:Q13"/>
    <mergeCell ref="C17:E18"/>
    <mergeCell ref="F17:H17"/>
    <mergeCell ref="J17:Q17"/>
    <mergeCell ref="F18:H18"/>
    <mergeCell ref="J18:Q18"/>
    <mergeCell ref="C19:E20"/>
    <mergeCell ref="F19:H19"/>
    <mergeCell ref="J19:Q19"/>
    <mergeCell ref="F20:H20"/>
    <mergeCell ref="J20:Q20"/>
    <mergeCell ref="C21:Q21"/>
    <mergeCell ref="C25:C26"/>
    <mergeCell ref="D25:D26"/>
    <mergeCell ref="E25:E26"/>
    <mergeCell ref="F25:F26"/>
    <mergeCell ref="G25:G26"/>
    <mergeCell ref="H25:I25"/>
    <mergeCell ref="J25:Q26"/>
    <mergeCell ref="J27:Q39"/>
    <mergeCell ref="C41:Q41"/>
    <mergeCell ref="C42:Q45"/>
    <mergeCell ref="C48:E49"/>
    <mergeCell ref="F48:Q49"/>
    <mergeCell ref="C50:E51"/>
    <mergeCell ref="F50:Q51"/>
    <mergeCell ref="C60:M60"/>
    <mergeCell ref="C62:Q62"/>
    <mergeCell ref="C63:Q63"/>
    <mergeCell ref="C52:E53"/>
    <mergeCell ref="F52:Q53"/>
    <mergeCell ref="C54:E55"/>
    <mergeCell ref="F54:Q55"/>
    <mergeCell ref="C56:E57"/>
    <mergeCell ref="F56:Q57"/>
  </mergeCells>
  <dataValidations count="3">
    <dataValidation type="list" allowBlank="1" showInputMessage="1" showErrorMessage="1" sqref="D27:D38">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5" r:id="rId3"/>
  <drawing r:id="rId2"/>
  <legacy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C18" sqref="C18:E1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71" t="s">
        <v>66</v>
      </c>
      <c r="D4" s="271"/>
      <c r="E4" s="271"/>
      <c r="F4" s="271"/>
      <c r="G4" s="271"/>
      <c r="H4" s="271"/>
    </row>
    <row r="6" spans="2:8" ht="23.25">
      <c r="B6" s="286" t="s">
        <v>36</v>
      </c>
      <c r="C6" s="286"/>
      <c r="D6" s="286"/>
      <c r="E6" s="286"/>
      <c r="F6" s="286"/>
      <c r="G6" s="286"/>
      <c r="H6" s="286"/>
    </row>
    <row r="7" spans="2:8" ht="20.25" customHeight="1">
      <c r="B7" s="57" t="s">
        <v>78</v>
      </c>
      <c r="C7" s="57"/>
      <c r="D7" s="57"/>
      <c r="E7" s="54" t="str">
        <f>'Registration form (Hanoi)'!K8</f>
        <v>18&amp;19/11/2021</v>
      </c>
      <c r="F7" s="57"/>
      <c r="G7" s="57"/>
      <c r="H7" s="57" t="str">
        <f>'Registration form (Hanoi)'!K8</f>
        <v>18&amp;19/11/2021</v>
      </c>
    </row>
    <row r="8" ht="8.25" customHeight="1"/>
    <row r="9" spans="2:9" ht="27" customHeight="1">
      <c r="B9" s="287" t="s">
        <v>50</v>
      </c>
      <c r="C9" s="287"/>
      <c r="D9" s="282">
        <f>'Registration form (Hanoi)'!F14</f>
        <v>0</v>
      </c>
      <c r="E9" s="283"/>
      <c r="F9" s="283"/>
      <c r="G9" s="283"/>
      <c r="H9" s="283"/>
      <c r="I9" s="283"/>
    </row>
    <row r="10" spans="2:9" ht="28.5" customHeight="1">
      <c r="B10" s="287" t="s">
        <v>51</v>
      </c>
      <c r="C10" s="287"/>
      <c r="D10" s="283">
        <f>'Registration form (Hanoi)'!F16</f>
        <v>0</v>
      </c>
      <c r="E10" s="283"/>
      <c r="F10" s="283"/>
      <c r="G10" s="283"/>
      <c r="H10" s="283"/>
      <c r="I10" s="283"/>
    </row>
    <row r="11" spans="2:9" ht="21" customHeight="1">
      <c r="B11" s="281" t="s">
        <v>52</v>
      </c>
      <c r="C11" s="281"/>
      <c r="D11" s="282">
        <f>'Registration form (Hanoi)'!J15</f>
        <v>0</v>
      </c>
      <c r="E11" s="283"/>
      <c r="F11" s="283"/>
      <c r="G11" s="283"/>
      <c r="H11" s="283"/>
      <c r="I11" s="283"/>
    </row>
    <row r="12" spans="2:5" ht="23.25" customHeight="1">
      <c r="B12" s="55" t="s">
        <v>80</v>
      </c>
      <c r="C12" s="55"/>
      <c r="D12" s="55"/>
      <c r="E12" s="53" t="s">
        <v>42</v>
      </c>
    </row>
    <row r="13" spans="2:7" ht="15">
      <c r="B13" s="55" t="s">
        <v>79</v>
      </c>
      <c r="C13" s="55"/>
      <c r="D13" s="54"/>
      <c r="G13" s="53" t="str">
        <f>'Registration form (Hanoi)'!K8</f>
        <v>18&amp;19/11/2021</v>
      </c>
    </row>
    <row r="14" spans="2:6" ht="15">
      <c r="B14" s="56" t="s">
        <v>77</v>
      </c>
      <c r="C14" s="56"/>
      <c r="D14" s="57"/>
      <c r="F14" s="94" t="str">
        <f>'Registration form (Hanoi)'!K8</f>
        <v>18&amp;19/11/2021</v>
      </c>
    </row>
    <row r="16" spans="2:24" ht="25.5" customHeight="1">
      <c r="B16" s="284" t="s">
        <v>37</v>
      </c>
      <c r="C16" s="284" t="s">
        <v>47</v>
      </c>
      <c r="D16" s="284"/>
      <c r="E16" s="284"/>
      <c r="F16" s="284" t="s">
        <v>46</v>
      </c>
      <c r="G16" s="284" t="s">
        <v>43</v>
      </c>
      <c r="H16" s="284" t="s">
        <v>44</v>
      </c>
      <c r="K16" s="100"/>
      <c r="L16" s="64"/>
      <c r="M16" s="64"/>
      <c r="N16" s="64"/>
      <c r="O16" s="64"/>
      <c r="P16" s="65">
        <v>4</v>
      </c>
      <c r="Q16" s="65">
        <v>5</v>
      </c>
      <c r="R16" s="65">
        <v>6</v>
      </c>
      <c r="S16" s="66">
        <v>7</v>
      </c>
      <c r="T16" s="66">
        <v>8</v>
      </c>
      <c r="U16" s="66">
        <v>9</v>
      </c>
      <c r="V16" s="67">
        <v>10</v>
      </c>
      <c r="W16" s="67">
        <v>11</v>
      </c>
      <c r="X16" s="67">
        <v>12</v>
      </c>
    </row>
    <row r="17" spans="2:24" ht="39.75" customHeight="1">
      <c r="B17" s="285"/>
      <c r="C17" s="284"/>
      <c r="D17" s="284"/>
      <c r="E17" s="284"/>
      <c r="F17" s="284"/>
      <c r="G17" s="284"/>
      <c r="H17" s="284"/>
      <c r="K17" s="101"/>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272" t="str">
        <f>'Registration form (Hanoi)'!F8</f>
        <v>Vai trò và trách nhiệm của người Quản lý cấp trung/ 中間管理者の役割責任</v>
      </c>
      <c r="D18" s="273"/>
      <c r="E18" s="274"/>
      <c r="F18" s="59">
        <f>'Registration form (Hanoi)'!C39</f>
        <v>0</v>
      </c>
      <c r="G18" s="102">
        <v>4500000</v>
      </c>
      <c r="H18" s="102">
        <f>G18*F18</f>
        <v>0</v>
      </c>
      <c r="K18" s="100"/>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275" t="s">
        <v>48</v>
      </c>
      <c r="D19" s="276"/>
      <c r="E19" s="276"/>
      <c r="F19" s="60"/>
      <c r="G19" s="93">
        <v>0.1</v>
      </c>
      <c r="H19" s="92">
        <f>G19*H18</f>
        <v>0</v>
      </c>
      <c r="K19" s="103">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277" t="s">
        <v>45</v>
      </c>
      <c r="D20" s="277"/>
      <c r="E20" s="277"/>
      <c r="F20" s="60"/>
      <c r="G20" s="60"/>
      <c r="H20" s="104">
        <f>H18+H19</f>
        <v>0</v>
      </c>
      <c r="K20" s="103"/>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53</v>
      </c>
    </row>
    <row r="21" spans="2:24" ht="7.5" customHeight="1">
      <c r="B21" s="62"/>
      <c r="C21" s="62"/>
      <c r="D21" s="62"/>
      <c r="E21" s="62"/>
      <c r="F21" s="62"/>
      <c r="G21" s="62"/>
      <c r="H21" s="62"/>
      <c r="K21" s="103"/>
      <c r="L21" s="73"/>
      <c r="M21" s="82">
        <f>IF(M18=0,"","trăm")</f>
      </c>
      <c r="N21" s="82">
        <f>IF(N18=0,"",IF(N18=1,"","mươi"))</f>
      </c>
      <c r="O21" s="82">
        <f>IF(AND(O18=0,O19=0),"","tỷ")</f>
      </c>
      <c r="P21" s="83"/>
      <c r="Q21" s="83"/>
      <c r="R21" s="83"/>
      <c r="S21" s="83"/>
      <c r="T21" s="83"/>
      <c r="U21" s="83"/>
      <c r="V21" s="83"/>
      <c r="W21" s="83"/>
      <c r="X21" s="83"/>
    </row>
    <row r="22" spans="2:24" ht="15">
      <c r="B22" s="278" t="s">
        <v>49</v>
      </c>
      <c r="C22" s="278"/>
      <c r="D22" s="1" t="str">
        <f>L22</f>
        <v>Không đồng.</v>
      </c>
      <c r="E22" s="62"/>
      <c r="F22" s="62"/>
      <c r="G22" s="62"/>
      <c r="H22" s="62"/>
      <c r="K22" s="103"/>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279" t="s">
        <v>41</v>
      </c>
      <c r="C23" s="279"/>
      <c r="D23" s="63"/>
      <c r="E23" s="62"/>
      <c r="F23" s="62"/>
      <c r="G23" s="62"/>
      <c r="H23" s="62"/>
      <c r="K23" s="103"/>
      <c r="L23" s="105"/>
      <c r="M23" s="105"/>
      <c r="N23" s="64"/>
      <c r="O23" s="64"/>
      <c r="P23" s="64"/>
      <c r="Q23" s="64"/>
      <c r="R23" s="64"/>
      <c r="S23" s="64"/>
      <c r="T23" s="64"/>
      <c r="U23" s="64"/>
      <c r="V23" s="64"/>
      <c r="W23" s="64"/>
      <c r="X23" s="64"/>
    </row>
    <row r="24" spans="2:8" ht="7.5" customHeight="1">
      <c r="B24" s="62"/>
      <c r="C24" s="62"/>
      <c r="D24" s="62"/>
      <c r="E24" s="62"/>
      <c r="F24" s="62"/>
      <c r="G24" s="62"/>
      <c r="H24" s="62"/>
    </row>
    <row r="25" spans="2:8" ht="15">
      <c r="B25" s="54" t="s">
        <v>54</v>
      </c>
      <c r="C25" s="54"/>
      <c r="D25" s="54"/>
      <c r="E25" s="54"/>
      <c r="F25" s="54" t="str">
        <f>'Registration form (Hanoi)'!F54</f>
        <v>11/11/2021</v>
      </c>
      <c r="G25" s="54"/>
      <c r="H25" s="54"/>
    </row>
    <row r="26" spans="2:8" ht="15">
      <c r="B26" s="57" t="s">
        <v>55</v>
      </c>
      <c r="C26" s="57"/>
      <c r="D26" s="57"/>
      <c r="E26" s="57" t="str">
        <f>'Registration form (Hanoi)'!F54</f>
        <v>11/11/2021</v>
      </c>
      <c r="F26" s="57"/>
      <c r="G26" s="57"/>
      <c r="H26" s="57"/>
    </row>
    <row r="27" spans="2:8" ht="15">
      <c r="B27" s="55" t="s">
        <v>38</v>
      </c>
      <c r="C27" s="62"/>
      <c r="D27" s="62"/>
      <c r="E27" s="62"/>
      <c r="F27" s="62"/>
      <c r="G27" s="62"/>
      <c r="H27" s="62"/>
    </row>
    <row r="28" spans="2:8" ht="15">
      <c r="B28" s="54" t="s">
        <v>61</v>
      </c>
      <c r="C28" s="62"/>
      <c r="D28" s="62"/>
      <c r="E28" s="62"/>
      <c r="F28" s="62"/>
      <c r="G28" s="62"/>
      <c r="H28" s="62"/>
    </row>
    <row r="29" spans="2:8" ht="15">
      <c r="B29" s="54" t="s">
        <v>39</v>
      </c>
      <c r="C29" s="62"/>
      <c r="D29" s="62"/>
      <c r="E29" s="62"/>
      <c r="F29" s="62"/>
      <c r="G29" s="62"/>
      <c r="H29" s="62"/>
    </row>
    <row r="30" ht="15">
      <c r="B30" s="54" t="s">
        <v>83</v>
      </c>
    </row>
    <row r="31" ht="9.75" customHeight="1"/>
    <row r="32" spans="2:8" ht="15">
      <c r="B32" s="280" t="s">
        <v>67</v>
      </c>
      <c r="C32" s="280"/>
      <c r="D32" s="280"/>
      <c r="E32" s="280"/>
      <c r="F32" s="280"/>
      <c r="G32" s="280"/>
      <c r="H32" s="280"/>
    </row>
    <row r="33" spans="2:8" ht="15">
      <c r="B33" s="269" t="s">
        <v>68</v>
      </c>
      <c r="C33" s="269"/>
      <c r="D33" s="269"/>
      <c r="E33" s="269"/>
      <c r="F33" s="269"/>
      <c r="G33" s="269"/>
      <c r="H33" s="269"/>
    </row>
    <row r="35" spans="6:8" ht="15">
      <c r="F35" s="270" t="s">
        <v>40</v>
      </c>
      <c r="G35" s="270"/>
      <c r="H35" s="270"/>
    </row>
    <row r="36" spans="5:9" ht="14.25">
      <c r="E36" s="270" t="s">
        <v>82</v>
      </c>
      <c r="F36" s="270"/>
      <c r="G36" s="270"/>
      <c r="H36" s="270"/>
      <c r="I36" s="270"/>
    </row>
    <row r="37" spans="6:8" ht="15">
      <c r="F37" s="271" t="s">
        <v>70</v>
      </c>
      <c r="G37" s="271"/>
      <c r="H37" s="271"/>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2:N68"/>
  <sheetViews>
    <sheetView zoomScalePageLayoutView="0" workbookViewId="0" topLeftCell="A19">
      <selection activeCell="C23" sqref="C23"/>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146</v>
      </c>
      <c r="C2" s="116"/>
      <c r="D2" s="114"/>
    </row>
    <row r="3" spans="2:4" ht="12.75">
      <c r="B3" s="136"/>
      <c r="C3" s="116"/>
      <c r="D3" s="114"/>
    </row>
    <row r="4" spans="2:4" ht="12.75" customHeight="1">
      <c r="B4" s="289" t="s">
        <v>198</v>
      </c>
      <c r="C4" s="289"/>
      <c r="D4" s="116"/>
    </row>
    <row r="5" spans="2:4" ht="12.75" customHeight="1">
      <c r="B5" s="289" t="s">
        <v>147</v>
      </c>
      <c r="C5" s="289"/>
      <c r="D5" s="116"/>
    </row>
    <row r="6" spans="2:4" ht="12.75">
      <c r="B6" s="119"/>
      <c r="C6" s="114"/>
      <c r="D6" s="114"/>
    </row>
    <row r="7" spans="2:4" ht="12.75" customHeight="1">
      <c r="B7" s="120" t="s">
        <v>166</v>
      </c>
      <c r="C7" s="124" t="str">
        <f>'Registration form (Hanoi)'!C39&amp;" người"</f>
        <v>0 người</v>
      </c>
      <c r="D7" s="114"/>
    </row>
    <row r="8" spans="2:4" ht="12.75" customHeight="1">
      <c r="B8" s="120"/>
      <c r="C8" s="124"/>
      <c r="D8" s="114"/>
    </row>
    <row r="9" spans="2:4" ht="12.75" customHeight="1">
      <c r="B9" s="290">
        <f>IF('Registration form (Hanoi)'!E27&lt;&gt;0,"- "&amp;'Registration form (Hanoi)'!D27&amp;"."&amp;'Registration form (Hanoi)'!E27,"")</f>
      </c>
      <c r="C9" s="290"/>
      <c r="D9" s="114"/>
    </row>
    <row r="10" spans="2:4" ht="12.75" customHeight="1">
      <c r="B10" s="290">
        <f>IF('Registration form (Hanoi)'!E28&lt;&gt;0,"- "&amp;'Registration form (Hanoi)'!D28&amp;"."&amp;'Registration form (Hanoi)'!E28,"")</f>
      </c>
      <c r="C10" s="290"/>
      <c r="D10" s="114"/>
    </row>
    <row r="11" spans="2:4" ht="12.75" customHeight="1">
      <c r="B11" s="290">
        <f>IF('Registration form (Hanoi)'!E29&lt;&gt;0,"- "&amp;'Registration form (Hanoi)'!D29&amp;"."&amp;'Registration form (Hanoi)'!E29,"")</f>
      </c>
      <c r="C11" s="290"/>
      <c r="D11" s="114"/>
    </row>
    <row r="12" spans="2:4" ht="12.75" customHeight="1">
      <c r="B12" s="290">
        <f>IF('Registration form (Hanoi)'!E30&lt;&gt;0,"- "&amp;'Registration form (Hanoi)'!D30&amp;"."&amp;'Registration form (Hanoi)'!E30,"")</f>
      </c>
      <c r="C12" s="290"/>
      <c r="D12" s="114"/>
    </row>
    <row r="13" spans="2:4" ht="12.75" customHeight="1">
      <c r="B13" s="290">
        <f>IF('Registration form (Hanoi)'!E31&lt;&gt;0,"- "&amp;'Registration form (Hanoi)'!D31&amp;"."&amp;'Registration form (Hanoi)'!E31,"")</f>
      </c>
      <c r="C13" s="290"/>
      <c r="D13" s="114"/>
    </row>
    <row r="14" spans="2:4" ht="12.75" customHeight="1">
      <c r="B14" s="290">
        <f>IF('Registration form (Hanoi)'!E32&lt;&gt;0,"- "&amp;'Registration form (Hanoi)'!D32&amp;"."&amp;'Registration form (Hanoi)'!E32,"")</f>
      </c>
      <c r="C14" s="290"/>
      <c r="D14" s="114"/>
    </row>
    <row r="15" spans="2:4" ht="12.75" customHeight="1">
      <c r="B15" s="290">
        <f>IF('Registration form (Hanoi)'!E33&lt;&gt;0,"- "&amp;'Registration form (Hanoi)'!D33&amp;"."&amp;'Registration form (Hanoi)'!E33,"")</f>
      </c>
      <c r="C15" s="290"/>
      <c r="D15" s="114"/>
    </row>
    <row r="16" spans="2:4" ht="12.75" customHeight="1">
      <c r="B16" s="290">
        <f>IF('Registration form (Hanoi)'!E34&lt;&gt;0,"- "&amp;'Registration form (Hanoi)'!D34&amp;"."&amp;'Registration form (Hanoi)'!E34,"")</f>
      </c>
      <c r="C16" s="290"/>
      <c r="D16" s="114"/>
    </row>
    <row r="17" spans="2:4" ht="13.5" customHeight="1">
      <c r="B17" s="290">
        <f>IF('Registration form (Hanoi)'!E35&lt;&gt;0,"- "&amp;'Registration form (Hanoi)'!D35&amp;"."&amp;'Registration form (Hanoi)'!E35,"")</f>
      </c>
      <c r="C17" s="290"/>
      <c r="D17" s="114"/>
    </row>
    <row r="18" spans="2:4" ht="13.5" customHeight="1">
      <c r="B18" s="290">
        <f>IF('Registration form (Hanoi)'!E36&lt;&gt;0,"- "&amp;'Registration form (Hanoi)'!D36&amp;"."&amp;'Registration form (Hanoi)'!E36,"")</f>
      </c>
      <c r="C18" s="290"/>
      <c r="D18" s="114"/>
    </row>
    <row r="19" spans="2:4" ht="13.5" customHeight="1">
      <c r="B19" s="290">
        <f>IF('Registration form (Hanoi)'!E37&lt;&gt;0,"- "&amp;'Registration form (Hanoi)'!D37&amp;"."&amp;'Registration form (Hanoi)'!E37,"")</f>
      </c>
      <c r="C19" s="290"/>
      <c r="D19" s="114"/>
    </row>
    <row r="20" spans="2:4" ht="12.75" customHeight="1">
      <c r="B20" s="290">
        <f>IF('Registration form (Hanoi)'!E38&lt;&gt;0,"- "&amp;'Registration form (Hanoi)'!D38&amp;"."&amp;'Registration form (Hanoi)'!E38,"")</f>
      </c>
      <c r="C20" s="290"/>
      <c r="D20" s="114"/>
    </row>
    <row r="21" spans="2:4" ht="12.75" customHeight="1">
      <c r="B21" s="159"/>
      <c r="C21" s="159"/>
      <c r="D21" s="114"/>
    </row>
    <row r="22" spans="2:4" ht="12.75" customHeight="1">
      <c r="B22" s="120" t="s">
        <v>148</v>
      </c>
      <c r="C22" s="119" t="str">
        <f>TEXT('Payment Request（Hanoi)'!G18,"#,##0")&amp;"VND  x  "&amp;'Payment Request（Hanoi)'!F18&amp;"pax  +  10%VAT =  "&amp;TEXT('Payment Request（Hanoi)'!H20,"#,##0")&amp;"VND"</f>
        <v>4,500,000VND  x  0pax  +  10%VAT =  0VND</v>
      </c>
      <c r="D22" s="114"/>
    </row>
    <row r="23" spans="2:4" ht="12.75" customHeight="1">
      <c r="B23" s="114"/>
      <c r="C23" s="114"/>
      <c r="D23" s="114"/>
    </row>
    <row r="24" spans="2:4" ht="12.75" customHeight="1">
      <c r="B24" s="114"/>
      <c r="C24" s="114"/>
      <c r="D24" s="114"/>
    </row>
    <row r="25" spans="2:4" ht="12.75" customHeight="1">
      <c r="B25" s="291" t="s">
        <v>149</v>
      </c>
      <c r="C25" s="291"/>
      <c r="D25" s="114"/>
    </row>
    <row r="26" spans="2:4" ht="12.75" customHeight="1">
      <c r="B26" s="116"/>
      <c r="C26" s="114"/>
      <c r="D26" s="114"/>
    </row>
    <row r="27" spans="2:4" ht="12.75" customHeight="1">
      <c r="B27" s="116"/>
      <c r="C27" s="114"/>
      <c r="D27" s="114"/>
    </row>
    <row r="28" spans="2:4" ht="12.75" customHeight="1">
      <c r="B28" s="145" t="s">
        <v>167</v>
      </c>
      <c r="C28" s="146">
        <f>'Registration form (Hanoi)'!F14</f>
        <v>0</v>
      </c>
      <c r="D28" s="114"/>
    </row>
    <row r="29" spans="2:4" ht="12.75" customHeight="1">
      <c r="B29" s="145" t="s">
        <v>168</v>
      </c>
      <c r="C29" s="147">
        <f>'Registration form (Hanoi)'!F16</f>
        <v>0</v>
      </c>
      <c r="D29" s="114"/>
    </row>
    <row r="30" spans="2:4" ht="12.75" customHeight="1">
      <c r="B30" s="145" t="s">
        <v>170</v>
      </c>
      <c r="C30" s="146">
        <f>'Registration form (Hanoi)'!J15</f>
        <v>0</v>
      </c>
      <c r="D30" s="114"/>
    </row>
    <row r="31" spans="2:4" ht="12.75" customHeight="1">
      <c r="B31" s="116"/>
      <c r="C31" s="114"/>
      <c r="D31" s="114"/>
    </row>
    <row r="32" spans="2:6" ht="12.75" customHeight="1">
      <c r="B32" s="292" t="str">
        <f>IF('Registration form (Hanoi)'!F56&lt;&gt;"","- Thanh toán: Như thông tin trong phiếu đăng kí thời hạn thanh toán là ngày: "&amp;'Registration form (Hanoi)'!F56,"- Thanh toán: Như thông tin trong phiếu đăng kí thời hạn thanh toán mặc định là ngày: "&amp;'Registration form (Hanoi)'!F54)</f>
        <v>- Thanh toán: Như thông tin trong phiếu đăng kí thời hạn thanh toán mặc định là ngày: 11/11/2021</v>
      </c>
      <c r="C32" s="292"/>
      <c r="D32" s="156"/>
      <c r="E32" s="156"/>
      <c r="F32" s="156"/>
    </row>
    <row r="33" spans="2:4" ht="30.75" customHeight="1">
      <c r="B33" s="293" t="s">
        <v>186</v>
      </c>
      <c r="C33" s="293"/>
      <c r="D33" s="114"/>
    </row>
    <row r="34" spans="2:4" ht="12.75" customHeight="1">
      <c r="B34" s="292" t="s">
        <v>199</v>
      </c>
      <c r="C34" s="292"/>
      <c r="D34" s="114"/>
    </row>
    <row r="35" spans="2:4" ht="12.75" customHeight="1">
      <c r="B35" s="114"/>
      <c r="C35" s="114"/>
      <c r="D35" s="114"/>
    </row>
    <row r="36" spans="2:4" ht="12.75" customHeight="1">
      <c r="B36" s="288" t="s">
        <v>150</v>
      </c>
      <c r="C36" s="288"/>
      <c r="D36" s="114"/>
    </row>
    <row r="37" spans="2:14" ht="12.75" customHeight="1">
      <c r="B37" s="116"/>
      <c r="C37" s="114"/>
      <c r="D37" s="116"/>
      <c r="E37" s="116"/>
      <c r="F37" s="116"/>
      <c r="G37" s="116"/>
      <c r="H37" s="116"/>
      <c r="I37" s="116"/>
      <c r="J37" s="116"/>
      <c r="K37" s="116"/>
      <c r="L37" s="116"/>
      <c r="M37" s="116"/>
      <c r="N37" s="116"/>
    </row>
    <row r="38" spans="2:12" ht="24.75" customHeight="1">
      <c r="B38" s="289" t="s">
        <v>185</v>
      </c>
      <c r="C38" s="289"/>
      <c r="D38" s="116"/>
      <c r="E38" s="116"/>
      <c r="F38" s="116"/>
      <c r="G38" s="116"/>
      <c r="H38" s="116"/>
      <c r="I38" s="116"/>
      <c r="J38" s="116"/>
      <c r="K38" s="116"/>
      <c r="L38" s="116"/>
    </row>
    <row r="39" spans="2:4" ht="27" customHeight="1">
      <c r="B39" s="289" t="s">
        <v>184</v>
      </c>
      <c r="C39" s="289"/>
      <c r="D39" s="114"/>
    </row>
    <row r="40" spans="2:4" ht="12.75" customHeight="1">
      <c r="B40" s="114"/>
      <c r="C40" s="114"/>
      <c r="D40" s="114"/>
    </row>
    <row r="41" spans="2:4" ht="12.75" customHeight="1">
      <c r="B41" s="114" t="s">
        <v>161</v>
      </c>
      <c r="C41" s="114"/>
      <c r="D41" s="114"/>
    </row>
    <row r="42" spans="2:4" ht="12.75" customHeight="1">
      <c r="B42" s="114" t="s">
        <v>162</v>
      </c>
      <c r="C42" s="114"/>
      <c r="D42" s="114"/>
    </row>
    <row r="43" spans="2:4" ht="12.75" customHeight="1">
      <c r="B43" s="114" t="s">
        <v>163</v>
      </c>
      <c r="C43" s="114"/>
      <c r="D43" s="114"/>
    </row>
    <row r="44" spans="2:4" ht="12.75" customHeight="1">
      <c r="B44" s="114"/>
      <c r="C44" s="114"/>
      <c r="D44" s="114"/>
    </row>
    <row r="45" spans="2:4" ht="12.75" customHeight="1">
      <c r="B45" s="118" t="s">
        <v>164</v>
      </c>
      <c r="C45" s="114" t="str">
        <f>"IMTC sẽ thông báo địa điểm học chậm nhất là ngày: "&amp;'Registration form (Hanoi)'!F54</f>
        <v>IMTC sẽ thông báo địa điểm học chậm nhất là ngày: 11/11/2021</v>
      </c>
      <c r="D45" s="114"/>
    </row>
    <row r="46" spans="2:4" ht="12.75" customHeight="1">
      <c r="B46" s="114"/>
      <c r="C46" s="114"/>
      <c r="D46" s="114"/>
    </row>
    <row r="47" spans="2:4" ht="12.75" customHeight="1">
      <c r="B47" s="118" t="s">
        <v>151</v>
      </c>
      <c r="C47" s="114"/>
      <c r="D47" s="114"/>
    </row>
    <row r="48" spans="2:4" ht="12.75" customHeight="1">
      <c r="B48" s="118"/>
      <c r="C48" s="114"/>
      <c r="D48" s="114"/>
    </row>
    <row r="49" spans="2:4" ht="12.75" customHeight="1">
      <c r="B49" s="117" t="str">
        <f>"- Ngày: "&amp;'Registration form (Hanoi)'!K8</f>
        <v>- Ngày: 18&amp;19/11/2021</v>
      </c>
      <c r="C49" s="114"/>
      <c r="D49" s="114"/>
    </row>
    <row r="50" spans="2:4" ht="12.75" customHeight="1">
      <c r="B50" s="117" t="s">
        <v>152</v>
      </c>
      <c r="C50" s="114"/>
      <c r="D50" s="114"/>
    </row>
    <row r="51" spans="2:4" ht="12.75" customHeight="1">
      <c r="B51" s="114" t="s">
        <v>172</v>
      </c>
      <c r="C51" s="114"/>
      <c r="D51" s="114"/>
    </row>
    <row r="52" spans="2:4" ht="12.75" customHeight="1">
      <c r="B52" s="114" t="s">
        <v>173</v>
      </c>
      <c r="C52" s="114"/>
      <c r="D52" s="114"/>
    </row>
    <row r="53" spans="2:4" ht="12.75" customHeight="1">
      <c r="B53" s="114"/>
      <c r="C53" s="114"/>
      <c r="D53" s="114"/>
    </row>
    <row r="54" spans="2:4" ht="12.75" customHeight="1">
      <c r="B54" s="114" t="s">
        <v>165</v>
      </c>
      <c r="C54" s="114"/>
      <c r="D54" s="114"/>
    </row>
    <row r="55" spans="2:4" ht="12.75" customHeight="1">
      <c r="B55" s="114"/>
      <c r="C55" s="114"/>
      <c r="D55" s="114"/>
    </row>
    <row r="56" spans="2:4" ht="12.75" customHeight="1">
      <c r="B56" s="114"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169</v>
      </c>
      <c r="C58" s="114"/>
      <c r="D58" s="114"/>
    </row>
    <row r="59" spans="2:4" ht="12.75" customHeight="1">
      <c r="B59" s="114"/>
      <c r="C59" s="114"/>
      <c r="D59" s="114"/>
    </row>
    <row r="60" spans="2:4" ht="12.75" customHeight="1">
      <c r="B60" s="114" t="s">
        <v>153</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71" t="s">
        <v>191</v>
      </c>
      <c r="C1" s="171" t="s">
        <v>192</v>
      </c>
      <c r="D1" s="171" t="s">
        <v>193</v>
      </c>
      <c r="E1" s="171" t="s">
        <v>194</v>
      </c>
      <c r="F1" s="171" t="s">
        <v>195</v>
      </c>
      <c r="G1" s="171" t="s">
        <v>196</v>
      </c>
      <c r="H1" s="171" t="s">
        <v>197</v>
      </c>
      <c r="I1" s="171" t="s">
        <v>130</v>
      </c>
    </row>
    <row r="2" spans="2:14" ht="12.75">
      <c r="B2" s="136" t="e">
        <f>#REF!&amp;#REF!</f>
        <v>#REF!</v>
      </c>
      <c r="C2" s="169" t="e">
        <f>#REF!</f>
        <v>#REF!</v>
      </c>
      <c r="D2" s="169" t="e">
        <f>#REF!</f>
        <v>#REF!</v>
      </c>
      <c r="E2" s="169" t="e">
        <f>#REF!</f>
        <v>#REF!</v>
      </c>
      <c r="F2" s="169" t="e">
        <f>#REF!</f>
        <v>#REF!</v>
      </c>
      <c r="G2" s="169" t="e">
        <f>#REF!</f>
        <v>#REF!</v>
      </c>
      <c r="H2" s="169" t="e">
        <f>#REF!</f>
        <v>#REF!</v>
      </c>
      <c r="I2" s="170" t="e">
        <f>#REF!</f>
        <v>#REF!</v>
      </c>
      <c r="J2" s="170"/>
      <c r="K2" s="170"/>
      <c r="L2" s="170"/>
      <c r="M2" s="170"/>
      <c r="N2" s="170"/>
    </row>
    <row r="3" spans="2:14" ht="12.75">
      <c r="B3" s="136"/>
      <c r="C3" s="169" t="e">
        <f>#REF!</f>
        <v>#REF!</v>
      </c>
      <c r="D3" s="169" t="e">
        <f>#REF!</f>
        <v>#REF!</v>
      </c>
      <c r="E3" s="169" t="e">
        <f>#REF!</f>
        <v>#REF!</v>
      </c>
      <c r="F3" s="169" t="e">
        <f>#REF!</f>
        <v>#REF!</v>
      </c>
      <c r="G3" s="169" t="e">
        <f>#REF!</f>
        <v>#REF!</v>
      </c>
      <c r="H3" s="170"/>
      <c r="I3" s="170"/>
      <c r="J3" s="170"/>
      <c r="K3" s="170"/>
      <c r="L3" s="170"/>
      <c r="M3" s="170"/>
      <c r="N3" s="170"/>
    </row>
    <row r="4" spans="2:14" ht="12.75">
      <c r="B4" s="136"/>
      <c r="C4" s="169" t="e">
        <f>#REF!</f>
        <v>#REF!</v>
      </c>
      <c r="D4" s="169" t="e">
        <f>#REF!</f>
        <v>#REF!</v>
      </c>
      <c r="E4" s="169" t="e">
        <f>#REF!</f>
        <v>#REF!</v>
      </c>
      <c r="F4" s="169" t="e">
        <f>#REF!</f>
        <v>#REF!</v>
      </c>
      <c r="G4" s="169" t="e">
        <f>#REF!</f>
        <v>#REF!</v>
      </c>
      <c r="H4" s="170"/>
      <c r="I4" s="170"/>
      <c r="J4" s="170"/>
      <c r="K4" s="170"/>
      <c r="L4" s="170"/>
      <c r="M4" s="170"/>
      <c r="N4" s="170"/>
    </row>
    <row r="5" spans="2:14" ht="12.75">
      <c r="B5" s="136"/>
      <c r="C5" s="169" t="e">
        <f>#REF!</f>
        <v>#REF!</v>
      </c>
      <c r="D5" s="169" t="e">
        <f>#REF!</f>
        <v>#REF!</v>
      </c>
      <c r="E5" s="169" t="e">
        <f>#REF!</f>
        <v>#REF!</v>
      </c>
      <c r="F5" s="169" t="e">
        <f>#REF!</f>
        <v>#REF!</v>
      </c>
      <c r="G5" s="169" t="e">
        <f>#REF!</f>
        <v>#REF!</v>
      </c>
      <c r="H5" s="170"/>
      <c r="I5" s="170"/>
      <c r="J5" s="170"/>
      <c r="K5" s="170"/>
      <c r="L5" s="170"/>
      <c r="M5" s="170"/>
      <c r="N5" s="170"/>
    </row>
    <row r="6" spans="2:14" ht="12.75">
      <c r="B6" s="136"/>
      <c r="C6" s="169" t="e">
        <f>#REF!</f>
        <v>#REF!</v>
      </c>
      <c r="D6" s="169" t="e">
        <f>#REF!</f>
        <v>#REF!</v>
      </c>
      <c r="E6" s="169" t="e">
        <f>#REF!</f>
        <v>#REF!</v>
      </c>
      <c r="F6" s="169" t="e">
        <f>#REF!</f>
        <v>#REF!</v>
      </c>
      <c r="G6" s="169" t="e">
        <f>#REF!</f>
        <v>#REF!</v>
      </c>
      <c r="H6" s="170"/>
      <c r="I6" s="170"/>
      <c r="J6" s="170"/>
      <c r="K6" s="170"/>
      <c r="L6" s="170"/>
      <c r="M6" s="170"/>
      <c r="N6" s="170"/>
    </row>
    <row r="7" spans="2:14" ht="12.75">
      <c r="B7" s="136"/>
      <c r="C7" s="169" t="e">
        <f>#REF!</f>
        <v>#REF!</v>
      </c>
      <c r="D7" s="169" t="e">
        <f>#REF!</f>
        <v>#REF!</v>
      </c>
      <c r="E7" s="169" t="e">
        <f>#REF!</f>
        <v>#REF!</v>
      </c>
      <c r="F7" s="169" t="e">
        <f>#REF!</f>
        <v>#REF!</v>
      </c>
      <c r="G7" s="169" t="e">
        <f>#REF!</f>
        <v>#REF!</v>
      </c>
      <c r="H7" s="170"/>
      <c r="I7" s="170"/>
      <c r="J7" s="170"/>
      <c r="K7" s="170"/>
      <c r="L7" s="170"/>
      <c r="M7" s="170"/>
      <c r="N7" s="170"/>
    </row>
    <row r="8" spans="2:14" ht="12.75">
      <c r="B8" s="136"/>
      <c r="C8" s="169" t="e">
        <f>#REF!</f>
        <v>#REF!</v>
      </c>
      <c r="D8" s="169" t="e">
        <f>#REF!</f>
        <v>#REF!</v>
      </c>
      <c r="E8" s="169" t="e">
        <f>#REF!</f>
        <v>#REF!</v>
      </c>
      <c r="F8" s="169" t="e">
        <f>#REF!</f>
        <v>#REF!</v>
      </c>
      <c r="G8" s="169" t="e">
        <f>#REF!</f>
        <v>#REF!</v>
      </c>
      <c r="H8" s="170"/>
      <c r="I8" s="170"/>
      <c r="J8" s="170"/>
      <c r="K8" s="170"/>
      <c r="L8" s="170"/>
      <c r="M8" s="170"/>
      <c r="N8" s="170"/>
    </row>
    <row r="9" spans="2:14" ht="12.75">
      <c r="B9" s="136"/>
      <c r="C9" s="169" t="e">
        <f>#REF!</f>
        <v>#REF!</v>
      </c>
      <c r="D9" s="169" t="e">
        <f>#REF!</f>
        <v>#REF!</v>
      </c>
      <c r="E9" s="169" t="e">
        <f>#REF!</f>
        <v>#REF!</v>
      </c>
      <c r="F9" s="169" t="e">
        <f>#REF!</f>
        <v>#REF!</v>
      </c>
      <c r="G9" s="169" t="e">
        <f>#REF!</f>
        <v>#REF!</v>
      </c>
      <c r="H9" s="170"/>
      <c r="I9" s="170"/>
      <c r="J9" s="170"/>
      <c r="K9" s="170"/>
      <c r="L9" s="170"/>
      <c r="M9" s="170"/>
      <c r="N9" s="170"/>
    </row>
    <row r="10" spans="2:14" ht="12.75">
      <c r="B10" s="136"/>
      <c r="C10" s="169" t="e">
        <f>#REF!</f>
        <v>#REF!</v>
      </c>
      <c r="D10" s="169" t="e">
        <f>#REF!</f>
        <v>#REF!</v>
      </c>
      <c r="E10" s="169" t="e">
        <f>#REF!</f>
        <v>#REF!</v>
      </c>
      <c r="F10" s="169" t="e">
        <f>#REF!</f>
        <v>#REF!</v>
      </c>
      <c r="G10" s="169" t="e">
        <f>#REF!</f>
        <v>#REF!</v>
      </c>
      <c r="H10" s="170"/>
      <c r="I10" s="170"/>
      <c r="J10" s="170"/>
      <c r="K10" s="170"/>
      <c r="L10" s="170"/>
      <c r="M10" s="170"/>
      <c r="N10" s="170"/>
    </row>
    <row r="11" spans="2:14" ht="12.75">
      <c r="B11" s="136"/>
      <c r="C11" s="169" t="e">
        <f>#REF!</f>
        <v>#REF!</v>
      </c>
      <c r="D11" s="169" t="e">
        <f>#REF!</f>
        <v>#REF!</v>
      </c>
      <c r="E11" s="169" t="e">
        <f>#REF!</f>
        <v>#REF!</v>
      </c>
      <c r="F11" s="169" t="e">
        <f>#REF!</f>
        <v>#REF!</v>
      </c>
      <c r="G11" s="169" t="e">
        <f>#REF!</f>
        <v>#REF!</v>
      </c>
      <c r="H11" s="170"/>
      <c r="I11" s="170"/>
      <c r="J11" s="170"/>
      <c r="K11" s="170"/>
      <c r="L11" s="170"/>
      <c r="M11" s="170"/>
      <c r="N11" s="170"/>
    </row>
    <row r="12" spans="2:14" ht="12.75">
      <c r="B12" s="136"/>
      <c r="C12" s="169" t="e">
        <f>#REF!</f>
        <v>#REF!</v>
      </c>
      <c r="D12" s="169" t="e">
        <f>#REF!</f>
        <v>#REF!</v>
      </c>
      <c r="E12" s="169" t="e">
        <f>#REF!</f>
        <v>#REF!</v>
      </c>
      <c r="F12" s="169" t="e">
        <f>#REF!</f>
        <v>#REF!</v>
      </c>
      <c r="G12" s="169" t="e">
        <f>#REF!</f>
        <v>#REF!</v>
      </c>
      <c r="H12" s="170"/>
      <c r="I12" s="170"/>
      <c r="J12" s="170"/>
      <c r="K12" s="170"/>
      <c r="L12" s="170"/>
      <c r="M12" s="170"/>
      <c r="N12" s="170"/>
    </row>
    <row r="13" spans="2:14" ht="12.75">
      <c r="B13" s="136"/>
      <c r="C13" s="169" t="e">
        <f>#REF!</f>
        <v>#REF!</v>
      </c>
      <c r="D13" s="169" t="e">
        <f>#REF!</f>
        <v>#REF!</v>
      </c>
      <c r="E13" s="169" t="e">
        <f>#REF!</f>
        <v>#REF!</v>
      </c>
      <c r="F13" s="169" t="e">
        <f>#REF!</f>
        <v>#REF!</v>
      </c>
      <c r="G13" s="169" t="e">
        <f>#REF!</f>
        <v>#REF!</v>
      </c>
      <c r="H13" s="170"/>
      <c r="I13" s="170"/>
      <c r="J13" s="170"/>
      <c r="K13" s="170"/>
      <c r="L13" s="170"/>
      <c r="M13" s="170"/>
      <c r="N13" s="170"/>
    </row>
    <row r="14" spans="2:7" s="170" customFormat="1" ht="12.75">
      <c r="B14" s="136"/>
      <c r="C14" s="169" t="e">
        <f>#REF!</f>
        <v>#REF!</v>
      </c>
      <c r="F14" s="169" t="e">
        <f>#REF!</f>
        <v>#REF!</v>
      </c>
      <c r="G14" s="169" t="e">
        <f>#REF!</f>
        <v>#REF!</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71" t="s">
        <v>191</v>
      </c>
      <c r="C1" s="171" t="s">
        <v>192</v>
      </c>
      <c r="D1" s="171" t="s">
        <v>193</v>
      </c>
      <c r="E1" s="171" t="s">
        <v>194</v>
      </c>
      <c r="F1" s="171" t="s">
        <v>195</v>
      </c>
      <c r="G1" s="171" t="s">
        <v>196</v>
      </c>
      <c r="H1" s="171" t="s">
        <v>197</v>
      </c>
      <c r="I1" s="171" t="s">
        <v>130</v>
      </c>
    </row>
    <row r="2" spans="2:14" ht="25.5">
      <c r="B2" s="136" t="str">
        <f>'Registration form (Hanoi)'!F8&amp;'Registration form (Hanoi)'!K8</f>
        <v>Vai trò và trách nhiệm của người Quản lý cấp trung/ 中間管理者の役割責任18&amp;19/11/2021</v>
      </c>
      <c r="C2" s="169">
        <f>'Registration form (Hanoi)'!E27</f>
        <v>0</v>
      </c>
      <c r="D2" s="169">
        <f>'Registration form (Hanoi)'!F27</f>
        <v>0</v>
      </c>
      <c r="E2" s="169">
        <f>'Registration form (Hanoi)'!G27</f>
        <v>0</v>
      </c>
      <c r="F2" s="169">
        <f>'Registration form (Hanoi)'!H27</f>
        <v>0</v>
      </c>
      <c r="G2" s="169">
        <f>'Registration form (Hanoi)'!I27</f>
        <v>0</v>
      </c>
      <c r="H2" s="169">
        <f>'Registration form (Hanoi)'!F14</f>
        <v>0</v>
      </c>
      <c r="I2" s="170">
        <f>'Registration form (Hanoi)'!F16</f>
        <v>0</v>
      </c>
      <c r="J2" s="170"/>
      <c r="K2" s="170"/>
      <c r="L2" s="170"/>
      <c r="M2" s="170"/>
      <c r="N2" s="170"/>
    </row>
    <row r="3" spans="2:14" ht="12.75">
      <c r="B3" s="136"/>
      <c r="C3" s="169">
        <f>'Registration form (Hanoi)'!E28</f>
        <v>0</v>
      </c>
      <c r="D3" s="169">
        <f>'Registration form (Hanoi)'!F28</f>
        <v>0</v>
      </c>
      <c r="E3" s="169">
        <f>'Registration form (Hanoi)'!G28</f>
        <v>0</v>
      </c>
      <c r="F3" s="169">
        <f>'Registration form (Hanoi)'!H28</f>
        <v>0</v>
      </c>
      <c r="G3" s="169">
        <f>'Registration form (Hanoi)'!I28</f>
        <v>0</v>
      </c>
      <c r="H3" s="170"/>
      <c r="I3" s="170"/>
      <c r="J3" s="170"/>
      <c r="K3" s="170"/>
      <c r="L3" s="170"/>
      <c r="M3" s="170"/>
      <c r="N3" s="170"/>
    </row>
    <row r="4" spans="2:14" ht="12.75">
      <c r="B4" s="136"/>
      <c r="C4" s="169">
        <f>'Registration form (Hanoi)'!E29</f>
        <v>0</v>
      </c>
      <c r="D4" s="169">
        <f>'Registration form (Hanoi)'!F29</f>
        <v>0</v>
      </c>
      <c r="E4" s="169">
        <f>'Registration form (Hanoi)'!G29</f>
        <v>0</v>
      </c>
      <c r="F4" s="169">
        <f>'Registration form (Hanoi)'!H29</f>
        <v>0</v>
      </c>
      <c r="G4" s="169">
        <f>'Registration form (Hanoi)'!I29</f>
        <v>0</v>
      </c>
      <c r="H4" s="170"/>
      <c r="I4" s="170"/>
      <c r="J4" s="170"/>
      <c r="K4" s="170"/>
      <c r="L4" s="170"/>
      <c r="M4" s="170"/>
      <c r="N4" s="170"/>
    </row>
    <row r="5" spans="2:14" ht="12.75">
      <c r="B5" s="136"/>
      <c r="C5" s="169">
        <f>'Registration form (Hanoi)'!E30</f>
        <v>0</v>
      </c>
      <c r="D5" s="169">
        <f>'Registration form (Hanoi)'!F30</f>
        <v>0</v>
      </c>
      <c r="E5" s="169">
        <f>'Registration form (Hanoi)'!G30</f>
        <v>0</v>
      </c>
      <c r="F5" s="169">
        <f>'Registration form (Hanoi)'!H30</f>
        <v>0</v>
      </c>
      <c r="G5" s="169">
        <f>'Registration form (Hanoi)'!I30</f>
        <v>0</v>
      </c>
      <c r="H5" s="170"/>
      <c r="I5" s="170"/>
      <c r="J5" s="170"/>
      <c r="K5" s="170"/>
      <c r="L5" s="170"/>
      <c r="M5" s="170"/>
      <c r="N5" s="170"/>
    </row>
    <row r="6" spans="2:14" ht="12.75">
      <c r="B6" s="136"/>
      <c r="C6" s="169">
        <f>'Registration form (Hanoi)'!E31</f>
        <v>0</v>
      </c>
      <c r="D6" s="169">
        <f>'Registration form (Hanoi)'!F31</f>
        <v>0</v>
      </c>
      <c r="E6" s="169">
        <f>'Registration form (Hanoi)'!G31</f>
        <v>0</v>
      </c>
      <c r="F6" s="169">
        <f>'Registration form (Hanoi)'!H31</f>
        <v>0</v>
      </c>
      <c r="G6" s="169">
        <f>'Registration form (Hanoi)'!I31</f>
        <v>0</v>
      </c>
      <c r="H6" s="170"/>
      <c r="I6" s="170"/>
      <c r="J6" s="170"/>
      <c r="K6" s="170"/>
      <c r="L6" s="170"/>
      <c r="M6" s="170"/>
      <c r="N6" s="170"/>
    </row>
    <row r="7" spans="2:14" ht="12.75">
      <c r="B7" s="136"/>
      <c r="C7" s="169">
        <f>'Registration form (Hanoi)'!E32</f>
        <v>0</v>
      </c>
      <c r="D7" s="169">
        <f>'Registration form (Hanoi)'!F32</f>
        <v>0</v>
      </c>
      <c r="E7" s="169">
        <f>'Registration form (Hanoi)'!G32</f>
        <v>0</v>
      </c>
      <c r="F7" s="169">
        <f>'Registration form (Hanoi)'!H32</f>
        <v>0</v>
      </c>
      <c r="G7" s="169">
        <f>'Registration form (Hanoi)'!I32</f>
        <v>0</v>
      </c>
      <c r="H7" s="170"/>
      <c r="I7" s="170"/>
      <c r="J7" s="170"/>
      <c r="K7" s="170"/>
      <c r="L7" s="170"/>
      <c r="M7" s="170"/>
      <c r="N7" s="170"/>
    </row>
    <row r="8" spans="2:14" ht="12.75">
      <c r="B8" s="136"/>
      <c r="C8" s="169">
        <f>'Registration form (Hanoi)'!E33</f>
        <v>0</v>
      </c>
      <c r="D8" s="169">
        <f>'Registration form (Hanoi)'!F33</f>
        <v>0</v>
      </c>
      <c r="E8" s="169">
        <f>'Registration form (Hanoi)'!G33</f>
        <v>0</v>
      </c>
      <c r="F8" s="169">
        <f>'Registration form (Hanoi)'!H33</f>
        <v>0</v>
      </c>
      <c r="G8" s="169">
        <f>'Registration form (Hanoi)'!I33</f>
        <v>0</v>
      </c>
      <c r="H8" s="170"/>
      <c r="I8" s="170"/>
      <c r="J8" s="170"/>
      <c r="K8" s="170"/>
      <c r="L8" s="170"/>
      <c r="M8" s="170"/>
      <c r="N8" s="170"/>
    </row>
    <row r="9" spans="2:14" ht="12.75">
      <c r="B9" s="136"/>
      <c r="C9" s="169">
        <f>'Registration form (Hanoi)'!E34</f>
        <v>0</v>
      </c>
      <c r="D9" s="169">
        <f>'Registration form (Hanoi)'!F34</f>
        <v>0</v>
      </c>
      <c r="E9" s="169">
        <f>'Registration form (Hanoi)'!G34</f>
        <v>0</v>
      </c>
      <c r="F9" s="169">
        <f>'Registration form (Hanoi)'!H34</f>
        <v>0</v>
      </c>
      <c r="G9" s="169">
        <f>'Registration form (Hanoi)'!I34</f>
        <v>0</v>
      </c>
      <c r="H9" s="170"/>
      <c r="I9" s="170"/>
      <c r="J9" s="170"/>
      <c r="K9" s="170"/>
      <c r="L9" s="170"/>
      <c r="M9" s="170"/>
      <c r="N9" s="170"/>
    </row>
    <row r="10" spans="2:14" ht="12.75">
      <c r="B10" s="136"/>
      <c r="C10" s="169">
        <f>'Registration form (Hanoi)'!E35</f>
        <v>0</v>
      </c>
      <c r="D10" s="169">
        <f>'Registration form (Hanoi)'!F35</f>
        <v>0</v>
      </c>
      <c r="E10" s="169">
        <f>'Registration form (Hanoi)'!G35</f>
        <v>0</v>
      </c>
      <c r="F10" s="169">
        <f>'Registration form (Hanoi)'!H35</f>
        <v>0</v>
      </c>
      <c r="G10" s="169">
        <f>'Registration form (Hanoi)'!I35</f>
        <v>0</v>
      </c>
      <c r="H10" s="170"/>
      <c r="I10" s="170"/>
      <c r="J10" s="170"/>
      <c r="K10" s="170"/>
      <c r="L10" s="170"/>
      <c r="M10" s="170"/>
      <c r="N10" s="170"/>
    </row>
    <row r="11" spans="2:14" ht="12.75">
      <c r="B11" s="136"/>
      <c r="C11" s="169">
        <f>'Registration form (Hanoi)'!E36</f>
        <v>0</v>
      </c>
      <c r="D11" s="169">
        <f>'Registration form (Hanoi)'!F36</f>
        <v>0</v>
      </c>
      <c r="E11" s="169">
        <f>'Registration form (Hanoi)'!G36</f>
        <v>0</v>
      </c>
      <c r="F11" s="169">
        <f>'Registration form (Hanoi)'!H36</f>
        <v>0</v>
      </c>
      <c r="G11" s="169">
        <f>'Registration form (Hanoi)'!I36</f>
        <v>0</v>
      </c>
      <c r="H11" s="170"/>
      <c r="I11" s="170"/>
      <c r="J11" s="170"/>
      <c r="K11" s="170"/>
      <c r="L11" s="170"/>
      <c r="M11" s="170"/>
      <c r="N11" s="170"/>
    </row>
    <row r="12" spans="2:14" ht="12.75">
      <c r="B12" s="136"/>
      <c r="C12" s="169">
        <f>'Registration form (Hanoi)'!E37</f>
        <v>0</v>
      </c>
      <c r="D12" s="169">
        <f>'Registration form (Hanoi)'!F37</f>
        <v>0</v>
      </c>
      <c r="E12" s="169">
        <f>'Registration form (Hanoi)'!G37</f>
        <v>0</v>
      </c>
      <c r="F12" s="169">
        <f>'Registration form (Hanoi)'!H37</f>
        <v>0</v>
      </c>
      <c r="G12" s="169">
        <f>'Registration form (Hanoi)'!I37</f>
        <v>0</v>
      </c>
      <c r="H12" s="170"/>
      <c r="I12" s="170"/>
      <c r="J12" s="170"/>
      <c r="K12" s="170"/>
      <c r="L12" s="170"/>
      <c r="M12" s="170"/>
      <c r="N12" s="170"/>
    </row>
    <row r="13" spans="2:14" ht="12.75">
      <c r="B13" s="136"/>
      <c r="C13" s="169">
        <f>'Registration form (Hanoi)'!E38</f>
        <v>0</v>
      </c>
      <c r="D13" s="169">
        <f>'Registration form (Hanoi)'!F38</f>
        <v>0</v>
      </c>
      <c r="E13" s="169">
        <f>'Registration form (Hanoi)'!G38</f>
        <v>0</v>
      </c>
      <c r="F13" s="169">
        <f>'Registration form (Hanoi)'!H38</f>
        <v>0</v>
      </c>
      <c r="G13" s="169">
        <f>'Registration form (Hanoi)'!I38</f>
        <v>0</v>
      </c>
      <c r="H13" s="170"/>
      <c r="I13" s="170"/>
      <c r="J13" s="170"/>
      <c r="K13" s="170"/>
      <c r="L13" s="170"/>
      <c r="M13" s="170"/>
      <c r="N13" s="170"/>
    </row>
    <row r="14" spans="2:7" s="170" customFormat="1" ht="12.75">
      <c r="B14" s="136"/>
      <c r="C14" s="170">
        <f>'Registration form (Hanoi)'!F20</f>
        <v>0</v>
      </c>
      <c r="F14" s="169">
        <f>'Registration form (Hanoi)'!J20</f>
        <v>0</v>
      </c>
      <c r="G14" s="169">
        <f>'Registration form (Hanoi)'!J19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N68"/>
  <sheetViews>
    <sheetView zoomScalePageLayoutView="0" workbookViewId="0" topLeftCell="A1">
      <selection activeCell="E26" sqref="E26"/>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146</v>
      </c>
      <c r="C2" s="116"/>
      <c r="D2" s="114"/>
    </row>
    <row r="3" spans="2:4" ht="12.75">
      <c r="B3" s="136"/>
      <c r="C3" s="116"/>
      <c r="D3" s="114"/>
    </row>
    <row r="4" spans="2:4" ht="12.75" customHeight="1">
      <c r="B4" s="289" t="s">
        <v>188</v>
      </c>
      <c r="C4" s="289"/>
      <c r="D4" s="116"/>
    </row>
    <row r="5" spans="2:4" ht="12.75" customHeight="1">
      <c r="B5" s="289" t="s">
        <v>147</v>
      </c>
      <c r="C5" s="289"/>
      <c r="D5" s="116"/>
    </row>
    <row r="6" spans="2:4" ht="12.75">
      <c r="B6" s="119"/>
      <c r="C6" s="114"/>
      <c r="D6" s="114"/>
    </row>
    <row r="7" spans="2:4" ht="12.75" customHeight="1">
      <c r="B7" s="120" t="s">
        <v>166</v>
      </c>
      <c r="C7" s="124" t="e">
        <f>#REF!&amp;" người"</f>
        <v>#REF!</v>
      </c>
      <c r="D7" s="114"/>
    </row>
    <row r="8" spans="2:4" ht="12.75" customHeight="1">
      <c r="B8" s="120"/>
      <c r="C8" s="124"/>
      <c r="D8" s="114"/>
    </row>
    <row r="9" spans="2:4" ht="12.75" customHeight="1">
      <c r="B9" s="290" t="e">
        <f>IF(#REF!&lt;&gt;0,"- "&amp;#REF!&amp;"."&amp;#REF!,"")</f>
        <v>#REF!</v>
      </c>
      <c r="C9" s="290"/>
      <c r="D9" s="114"/>
    </row>
    <row r="10" spans="2:4" ht="12.75" customHeight="1">
      <c r="B10" s="290" t="e">
        <f>IF(#REF!&lt;&gt;0,"- "&amp;#REF!&amp;"."&amp;#REF!,"")</f>
        <v>#REF!</v>
      </c>
      <c r="C10" s="290"/>
      <c r="D10" s="114"/>
    </row>
    <row r="11" spans="2:4" ht="12.75" customHeight="1">
      <c r="B11" s="290" t="e">
        <f>IF(#REF!&lt;&gt;0,"- "&amp;#REF!&amp;"."&amp;#REF!,"")</f>
        <v>#REF!</v>
      </c>
      <c r="C11" s="290"/>
      <c r="D11" s="114"/>
    </row>
    <row r="12" spans="2:4" ht="12.75" customHeight="1">
      <c r="B12" s="290" t="e">
        <f>IF(#REF!&lt;&gt;0,"- "&amp;#REF!&amp;"."&amp;#REF!,"")</f>
        <v>#REF!</v>
      </c>
      <c r="C12" s="290"/>
      <c r="D12" s="114"/>
    </row>
    <row r="13" spans="2:4" ht="12.75" customHeight="1">
      <c r="B13" s="290" t="e">
        <f>IF(#REF!&lt;&gt;0,"- "&amp;#REF!&amp;"."&amp;#REF!,"")</f>
        <v>#REF!</v>
      </c>
      <c r="C13" s="290"/>
      <c r="D13" s="114"/>
    </row>
    <row r="14" spans="2:4" ht="12.75" customHeight="1">
      <c r="B14" s="290" t="e">
        <f>IF(#REF!&lt;&gt;0,"- "&amp;#REF!&amp;"."&amp;#REF!,"")</f>
        <v>#REF!</v>
      </c>
      <c r="C14" s="290"/>
      <c r="D14" s="114"/>
    </row>
    <row r="15" spans="2:4" ht="12.75" customHeight="1">
      <c r="B15" s="290" t="e">
        <f>IF(#REF!&lt;&gt;0,"- "&amp;#REF!&amp;"."&amp;#REF!,"")</f>
        <v>#REF!</v>
      </c>
      <c r="C15" s="290"/>
      <c r="D15" s="114"/>
    </row>
    <row r="16" spans="2:4" ht="12.75" customHeight="1">
      <c r="B16" s="290" t="e">
        <f>IF(#REF!&lt;&gt;0,"- "&amp;#REF!&amp;"."&amp;#REF!,"")</f>
        <v>#REF!</v>
      </c>
      <c r="C16" s="290"/>
      <c r="D16" s="114"/>
    </row>
    <row r="17" spans="2:4" ht="13.5" customHeight="1">
      <c r="B17" s="290" t="e">
        <f>IF(#REF!&lt;&gt;0,"- "&amp;#REF!&amp;"."&amp;#REF!,"")</f>
        <v>#REF!</v>
      </c>
      <c r="C17" s="290"/>
      <c r="D17" s="114"/>
    </row>
    <row r="18" spans="2:4" ht="13.5" customHeight="1">
      <c r="B18" s="290" t="e">
        <f>IF(#REF!&lt;&gt;0,"- "&amp;#REF!&amp;"."&amp;#REF!,"")</f>
        <v>#REF!</v>
      </c>
      <c r="C18" s="290"/>
      <c r="D18" s="114"/>
    </row>
    <row r="19" spans="2:4" ht="13.5" customHeight="1">
      <c r="B19" s="290" t="e">
        <f>IF(#REF!&lt;&gt;0,"- "&amp;#REF!&amp;"."&amp;#REF!,"")</f>
        <v>#REF!</v>
      </c>
      <c r="C19" s="290"/>
      <c r="D19" s="114"/>
    </row>
    <row r="20" spans="2:4" ht="12.75" customHeight="1">
      <c r="B20" s="290" t="e">
        <f>IF(#REF!&lt;&gt;0,"- "&amp;#REF!&amp;"."&amp;#REF!,"")</f>
        <v>#REF!</v>
      </c>
      <c r="C20" s="290"/>
      <c r="D20" s="114"/>
    </row>
    <row r="21" spans="2:4" ht="12.75" customHeight="1">
      <c r="B21" s="159"/>
      <c r="C21" s="159"/>
      <c r="D21" s="114"/>
    </row>
    <row r="22" spans="2:4" ht="12.75" customHeight="1">
      <c r="B22" s="120" t="s">
        <v>148</v>
      </c>
      <c r="C22" s="119" t="e">
        <f>TEXT(#REF!,"#,##0")&amp;"VND  x  "&amp;#REF!&amp;"pax  +  10%VAT =  "&amp;TEXT(#REF!,"#,##0")&amp;"VND"</f>
        <v>#REF!</v>
      </c>
      <c r="D22" s="114"/>
    </row>
    <row r="23" spans="2:4" ht="12.75" customHeight="1">
      <c r="B23" s="114"/>
      <c r="C23" s="168"/>
      <c r="D23" s="114"/>
    </row>
    <row r="24" spans="2:4" ht="12.75" customHeight="1">
      <c r="B24" s="114"/>
      <c r="C24" s="114"/>
      <c r="D24" s="114"/>
    </row>
    <row r="25" spans="2:4" ht="12.75" customHeight="1">
      <c r="B25" s="291" t="s">
        <v>149</v>
      </c>
      <c r="C25" s="291"/>
      <c r="D25" s="114"/>
    </row>
    <row r="26" spans="2:4" ht="12.75" customHeight="1">
      <c r="B26" s="116"/>
      <c r="C26" s="114"/>
      <c r="D26" s="114"/>
    </row>
    <row r="27" spans="2:4" ht="12.75" customHeight="1">
      <c r="B27" s="116"/>
      <c r="C27" s="114"/>
      <c r="D27" s="114"/>
    </row>
    <row r="28" spans="2:4" ht="12.75" customHeight="1">
      <c r="B28" s="145" t="s">
        <v>167</v>
      </c>
      <c r="C28" s="146" t="e">
        <f>#REF!</f>
        <v>#REF!</v>
      </c>
      <c r="D28" s="114"/>
    </row>
    <row r="29" spans="2:4" ht="12.75" customHeight="1">
      <c r="B29" s="145" t="s">
        <v>168</v>
      </c>
      <c r="C29" s="147" t="e">
        <f>#REF!</f>
        <v>#REF!</v>
      </c>
      <c r="D29" s="114"/>
    </row>
    <row r="30" spans="2:4" ht="12.75" customHeight="1">
      <c r="B30" s="145" t="s">
        <v>170</v>
      </c>
      <c r="C30" s="146" t="e">
        <f>#REF!</f>
        <v>#REF!</v>
      </c>
      <c r="D30" s="114"/>
    </row>
    <row r="31" spans="2:4" ht="12.75" customHeight="1">
      <c r="B31" s="116"/>
      <c r="C31" s="114"/>
      <c r="D31" s="114"/>
    </row>
    <row r="32" spans="2:6" ht="12.75" customHeight="1">
      <c r="B32" s="292" t="e">
        <f>IF(#REF!&lt;&gt;"","- Thanh toán: Như thông tin trong phiếu đăng kí thời hạn thanh toán là ngày: "&amp;#REF!,"- Thanh toán: Như thông tin trong phiếu đăng kí thời hạn thanh toán mặc định là ngày: "&amp;#REF!)</f>
        <v>#REF!</v>
      </c>
      <c r="C32" s="292"/>
      <c r="D32" s="156"/>
      <c r="E32" s="156"/>
      <c r="F32" s="156"/>
    </row>
    <row r="33" spans="2:4" ht="30.75" customHeight="1">
      <c r="B33" s="293" t="s">
        <v>186</v>
      </c>
      <c r="C33" s="293"/>
      <c r="D33" s="114"/>
    </row>
    <row r="34" spans="2:4" ht="12.75" customHeight="1">
      <c r="B34" s="292" t="s">
        <v>199</v>
      </c>
      <c r="C34" s="292"/>
      <c r="D34" s="114"/>
    </row>
    <row r="35" spans="2:4" ht="12.75" customHeight="1">
      <c r="B35" s="114"/>
      <c r="C35" s="114"/>
      <c r="D35" s="114"/>
    </row>
    <row r="36" spans="2:4" ht="12.75" customHeight="1">
      <c r="B36" s="288" t="s">
        <v>150</v>
      </c>
      <c r="C36" s="288"/>
      <c r="D36" s="114"/>
    </row>
    <row r="37" spans="2:14" ht="12.75" customHeight="1">
      <c r="B37" s="116"/>
      <c r="C37" s="114"/>
      <c r="D37" s="116"/>
      <c r="E37" s="116"/>
      <c r="F37" s="116"/>
      <c r="G37" s="116"/>
      <c r="H37" s="116"/>
      <c r="I37" s="116"/>
      <c r="J37" s="116"/>
      <c r="K37" s="116"/>
      <c r="L37" s="116"/>
      <c r="M37" s="116"/>
      <c r="N37" s="116"/>
    </row>
    <row r="38" spans="2:12" ht="24.75" customHeight="1">
      <c r="B38" s="289" t="s">
        <v>185</v>
      </c>
      <c r="C38" s="289"/>
      <c r="D38" s="116"/>
      <c r="E38" s="116"/>
      <c r="F38" s="116"/>
      <c r="G38" s="116"/>
      <c r="H38" s="116"/>
      <c r="I38" s="116"/>
      <c r="J38" s="116"/>
      <c r="K38" s="116"/>
      <c r="L38" s="116"/>
    </row>
    <row r="39" spans="2:4" ht="27" customHeight="1">
      <c r="B39" s="289" t="s">
        <v>184</v>
      </c>
      <c r="C39" s="289"/>
      <c r="D39" s="114"/>
    </row>
    <row r="40" spans="2:4" ht="12.75" customHeight="1">
      <c r="B40" s="114"/>
      <c r="C40" s="114"/>
      <c r="D40" s="114"/>
    </row>
    <row r="41" spans="2:4" ht="12.75" customHeight="1">
      <c r="B41" s="114" t="s">
        <v>161</v>
      </c>
      <c r="C41" s="114"/>
      <c r="D41" s="114"/>
    </row>
    <row r="42" spans="2:4" ht="12.75" customHeight="1">
      <c r="B42" s="114" t="s">
        <v>162</v>
      </c>
      <c r="C42" s="114"/>
      <c r="D42" s="114"/>
    </row>
    <row r="43" spans="2:4" ht="12.75" customHeight="1">
      <c r="B43" s="114" t="s">
        <v>163</v>
      </c>
      <c r="C43" s="114"/>
      <c r="D43" s="114"/>
    </row>
    <row r="44" spans="2:4" ht="12.75" customHeight="1">
      <c r="B44" s="114"/>
      <c r="C44" s="114"/>
      <c r="D44" s="114"/>
    </row>
    <row r="45" spans="2:4" ht="12.75" customHeight="1">
      <c r="B45" s="118" t="s">
        <v>164</v>
      </c>
      <c r="C45" s="114" t="e">
        <f>"IMTC sẽ thông báo địa điểm học chậm nhất là ngày: "&amp;#REF!</f>
        <v>#REF!</v>
      </c>
      <c r="D45" s="114"/>
    </row>
    <row r="46" spans="2:4" ht="12.75" customHeight="1">
      <c r="B46" s="114"/>
      <c r="C46" s="114"/>
      <c r="D46" s="114"/>
    </row>
    <row r="47" spans="2:4" ht="12.75" customHeight="1">
      <c r="B47" s="118" t="s">
        <v>151</v>
      </c>
      <c r="C47" s="114"/>
      <c r="D47" s="114"/>
    </row>
    <row r="48" spans="2:4" ht="12.75" customHeight="1">
      <c r="B48" s="118"/>
      <c r="C48" s="114"/>
      <c r="D48" s="114"/>
    </row>
    <row r="49" spans="2:4" ht="12.75" customHeight="1">
      <c r="B49" s="117" t="e">
        <f>"- Ngày: "&amp;#REF!</f>
        <v>#REF!</v>
      </c>
      <c r="C49" s="114"/>
      <c r="D49" s="114"/>
    </row>
    <row r="50" spans="2:4" ht="12.75" customHeight="1">
      <c r="B50" s="117" t="s">
        <v>152</v>
      </c>
      <c r="C50" s="114"/>
      <c r="D50" s="114"/>
    </row>
    <row r="51" spans="2:4" ht="12.75" customHeight="1">
      <c r="B51" s="114" t="s">
        <v>172</v>
      </c>
      <c r="C51" s="114"/>
      <c r="D51" s="114"/>
    </row>
    <row r="52" spans="2:4" ht="12.75" customHeight="1">
      <c r="B52" s="114" t="s">
        <v>173</v>
      </c>
      <c r="C52" s="114"/>
      <c r="D52" s="114"/>
    </row>
    <row r="53" spans="2:4" ht="12.75" customHeight="1">
      <c r="B53" s="114"/>
      <c r="C53" s="114"/>
      <c r="D53" s="114"/>
    </row>
    <row r="54" spans="2:4" ht="12.75" customHeight="1">
      <c r="B54" s="114" t="s">
        <v>165</v>
      </c>
      <c r="C54" s="114"/>
      <c r="D54" s="114"/>
    </row>
    <row r="55" spans="2:4" ht="12.75" customHeight="1">
      <c r="B55" s="114"/>
      <c r="C55" s="114"/>
      <c r="D55" s="114"/>
    </row>
    <row r="56" spans="2:4" ht="12.75" customHeight="1">
      <c r="B56" s="114" t="e">
        <f>"Báo cáo cuối khóa học (thực hành, bài kiểm tra) sẽ được gửi đến Mr./Ms."&amp;#REF!&amp;" 3 tuần sau khóa học."</f>
        <v>#REF!</v>
      </c>
      <c r="C56" s="114"/>
      <c r="D56" s="114"/>
    </row>
    <row r="57" spans="2:4" ht="12.75" customHeight="1">
      <c r="B57" s="114"/>
      <c r="C57" s="114"/>
      <c r="D57" s="114"/>
    </row>
    <row r="58" spans="2:4" ht="12.75" customHeight="1">
      <c r="B58" s="114" t="s">
        <v>169</v>
      </c>
      <c r="C58" s="114"/>
      <c r="D58" s="114"/>
    </row>
    <row r="59" spans="2:4" ht="12.75" customHeight="1">
      <c r="B59" s="114"/>
      <c r="C59" s="114"/>
      <c r="D59" s="114"/>
    </row>
    <row r="60" spans="2:4" ht="12.75" customHeight="1">
      <c r="B60" s="114" t="s">
        <v>153</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17:C17"/>
    <mergeCell ref="B18:C18"/>
    <mergeCell ref="B33:C33"/>
    <mergeCell ref="B16:C16"/>
    <mergeCell ref="B4:C4"/>
    <mergeCell ref="B5:C5"/>
    <mergeCell ref="B13:C13"/>
    <mergeCell ref="B14:C14"/>
    <mergeCell ref="B10:C10"/>
    <mergeCell ref="B15:C15"/>
    <mergeCell ref="B11:C11"/>
    <mergeCell ref="B12:C12"/>
    <mergeCell ref="B9:C9"/>
    <mergeCell ref="B38:C38"/>
    <mergeCell ref="B19:C19"/>
    <mergeCell ref="B20:C20"/>
    <mergeCell ref="B39:C39"/>
    <mergeCell ref="B34:C34"/>
    <mergeCell ref="B36:C36"/>
    <mergeCell ref="B25:C25"/>
    <mergeCell ref="B32:C32"/>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(Hanoi)'!F8&amp;'Registration form (Hanoi)'!K8</f>
        <v>LIST OF PARTICIPANTS Vai trò và trách nhiệm của người Quản lý cấp trung/ 中間管理者の役割責任18&amp;19/11/2021</v>
      </c>
      <c r="G1" s="109"/>
      <c r="H1" s="109"/>
      <c r="I1" s="110"/>
      <c r="J1" s="110"/>
      <c r="K1" s="108"/>
      <c r="L1" s="108"/>
      <c r="M1" s="108"/>
      <c r="N1" s="108"/>
      <c r="O1" s="108"/>
      <c r="P1" s="108"/>
      <c r="Q1" s="108"/>
      <c r="R1" s="108"/>
      <c r="S1" s="108"/>
      <c r="T1" s="108"/>
      <c r="U1" s="108"/>
      <c r="V1" s="108"/>
    </row>
    <row r="2" spans="1:22" ht="15.75">
      <c r="A2" s="111"/>
      <c r="B2" s="294" t="s">
        <v>128</v>
      </c>
      <c r="C2" s="294" t="s">
        <v>129</v>
      </c>
      <c r="D2" s="294" t="s">
        <v>130</v>
      </c>
      <c r="E2" s="294" t="s">
        <v>131</v>
      </c>
      <c r="F2" s="300" t="s">
        <v>171</v>
      </c>
      <c r="G2" s="294" t="s">
        <v>132</v>
      </c>
      <c r="H2" s="294" t="s">
        <v>133</v>
      </c>
      <c r="I2" s="300" t="s">
        <v>134</v>
      </c>
      <c r="J2" s="300"/>
      <c r="K2" s="300"/>
      <c r="L2" s="300"/>
      <c r="M2" s="300"/>
      <c r="N2" s="300"/>
      <c r="O2" s="300" t="s">
        <v>135</v>
      </c>
      <c r="P2" s="300"/>
      <c r="Q2" s="300"/>
      <c r="R2" s="301" t="s">
        <v>136</v>
      </c>
      <c r="S2" s="302"/>
      <c r="T2" s="303"/>
      <c r="U2" s="294" t="s">
        <v>182</v>
      </c>
      <c r="V2" s="294" t="s">
        <v>183</v>
      </c>
    </row>
    <row r="3" spans="1:22" ht="15.75">
      <c r="A3" s="111"/>
      <c r="B3" s="295"/>
      <c r="C3" s="295"/>
      <c r="D3" s="295"/>
      <c r="E3" s="295"/>
      <c r="F3" s="300"/>
      <c r="G3" s="296"/>
      <c r="H3" s="295"/>
      <c r="I3" s="294" t="s">
        <v>137</v>
      </c>
      <c r="J3" s="294" t="s">
        <v>138</v>
      </c>
      <c r="K3" s="294" t="s">
        <v>139</v>
      </c>
      <c r="L3" s="294" t="s">
        <v>160</v>
      </c>
      <c r="M3" s="294" t="s">
        <v>140</v>
      </c>
      <c r="N3" s="294" t="s">
        <v>141</v>
      </c>
      <c r="O3" s="294" t="s">
        <v>142</v>
      </c>
      <c r="P3" s="294" t="s">
        <v>141</v>
      </c>
      <c r="Q3" s="294" t="s">
        <v>143</v>
      </c>
      <c r="R3" s="294" t="s">
        <v>142</v>
      </c>
      <c r="S3" s="294" t="s">
        <v>141</v>
      </c>
      <c r="T3" s="294" t="s">
        <v>143</v>
      </c>
      <c r="U3" s="295"/>
      <c r="V3" s="295"/>
    </row>
    <row r="4" spans="1:22" ht="15.75">
      <c r="A4" s="106"/>
      <c r="B4" s="296"/>
      <c r="C4" s="296"/>
      <c r="D4" s="296"/>
      <c r="E4" s="296"/>
      <c r="F4" s="112">
        <f>SUM(F5:F56)</f>
        <v>0</v>
      </c>
      <c r="G4" s="112">
        <f>SUM(G5:G59)</f>
        <v>0</v>
      </c>
      <c r="H4" s="296"/>
      <c r="I4" s="296"/>
      <c r="J4" s="296"/>
      <c r="K4" s="296"/>
      <c r="L4" s="296"/>
      <c r="M4" s="296"/>
      <c r="N4" s="296"/>
      <c r="O4" s="296"/>
      <c r="P4" s="296"/>
      <c r="Q4" s="296"/>
      <c r="R4" s="296"/>
      <c r="S4" s="296"/>
      <c r="T4" s="296"/>
      <c r="U4" s="296"/>
      <c r="V4" s="296"/>
    </row>
    <row r="5" spans="1:22" s="114" customFormat="1" ht="15.75" customHeight="1">
      <c r="A5" s="113">
        <v>1</v>
      </c>
      <c r="B5" s="148">
        <f>'Registration form (Hanoi)'!F14</f>
        <v>0</v>
      </c>
      <c r="C5" s="151"/>
      <c r="D5" s="137">
        <f>'Registration form (Hanoi)'!F16</f>
        <v>0</v>
      </c>
      <c r="E5" s="160">
        <f>'Registration form (Hanoi)'!J15</f>
        <v>0</v>
      </c>
      <c r="F5" s="137">
        <f>'Payment Request（Hanoi)'!F18</f>
        <v>0</v>
      </c>
      <c r="G5" s="137">
        <f>F5-ROUNDDOWN(F5/3,0)</f>
        <v>0</v>
      </c>
      <c r="H5" s="297"/>
      <c r="I5" s="161">
        <f>'Registration form (Hanoi)'!D27</f>
        <v>0</v>
      </c>
      <c r="J5" s="135">
        <f>'Registration form (Hanoi)'!E27</f>
        <v>0</v>
      </c>
      <c r="K5" s="135">
        <f>'Registration form (Hanoi)'!F27</f>
        <v>0</v>
      </c>
      <c r="L5" s="135">
        <f>'Registration form (Hanoi)'!G27</f>
        <v>0</v>
      </c>
      <c r="M5" s="135">
        <f>'Registration form (Hanoi)'!H27</f>
        <v>0</v>
      </c>
      <c r="N5" s="127">
        <f>'Registration form (Hanoi)'!I27</f>
        <v>0</v>
      </c>
      <c r="O5" s="125"/>
      <c r="P5" s="125"/>
      <c r="Q5" s="125"/>
      <c r="R5" s="125">
        <f>'Registration form (Hanoi)'!F18</f>
        <v>0</v>
      </c>
      <c r="S5" s="127">
        <f>'Registration form (Hanoi)'!J17</f>
        <v>0</v>
      </c>
      <c r="T5" s="127">
        <f>'Registration form (Hanoi)'!J18</f>
        <v>0</v>
      </c>
      <c r="U5" s="126">
        <f>'Registration form (Hanoi)'!C42</f>
        <v>0</v>
      </c>
      <c r="V5" s="125">
        <f>'Registration form (Hanoi)'!F56</f>
        <v>0</v>
      </c>
    </row>
    <row r="6" spans="1:22" s="114" customFormat="1" ht="15.75" customHeight="1">
      <c r="A6" s="115">
        <v>2</v>
      </c>
      <c r="B6" s="149"/>
      <c r="C6" s="152"/>
      <c r="D6" s="152"/>
      <c r="E6" s="154"/>
      <c r="F6" s="152"/>
      <c r="G6" s="152"/>
      <c r="H6" s="298"/>
      <c r="I6" s="161">
        <f>'Registration form (Hanoi)'!D28</f>
        <v>0</v>
      </c>
      <c r="J6" s="135">
        <f>'Registration form (Hanoi)'!E28</f>
        <v>0</v>
      </c>
      <c r="K6" s="135">
        <f>'Registration form (Hanoi)'!F28</f>
        <v>0</v>
      </c>
      <c r="L6" s="135">
        <f>'Registration form (Hanoi)'!G28</f>
        <v>0</v>
      </c>
      <c r="M6" s="135">
        <f>'Registration form (Hanoi)'!H28</f>
        <v>0</v>
      </c>
      <c r="N6" s="127">
        <f>'Registration form (Hanoi)'!I28</f>
        <v>0</v>
      </c>
      <c r="O6" s="128"/>
      <c r="P6" s="128"/>
      <c r="Q6" s="128"/>
      <c r="R6" s="128"/>
      <c r="S6" s="128"/>
      <c r="T6" s="128"/>
      <c r="U6" s="128"/>
      <c r="V6" s="128"/>
    </row>
    <row r="7" spans="1:22" s="114" customFormat="1" ht="15.75" customHeight="1">
      <c r="A7" s="115">
        <v>3</v>
      </c>
      <c r="B7" s="149"/>
      <c r="C7" s="152"/>
      <c r="D7" s="152"/>
      <c r="E7" s="154"/>
      <c r="F7" s="152"/>
      <c r="G7" s="152"/>
      <c r="H7" s="298"/>
      <c r="I7" s="161">
        <f>'Registration form (Hanoi)'!D29</f>
        <v>0</v>
      </c>
      <c r="J7" s="135">
        <f>'Registration form (Hanoi)'!E29</f>
        <v>0</v>
      </c>
      <c r="K7" s="135">
        <f>'Registration form (Hanoi)'!F29</f>
        <v>0</v>
      </c>
      <c r="L7" s="135">
        <f>'Registration form (Hanoi)'!G29</f>
        <v>0</v>
      </c>
      <c r="M7" s="135">
        <f>'Registration form (Hanoi)'!H29</f>
        <v>0</v>
      </c>
      <c r="N7" s="127">
        <f>'Registration form (Hanoi)'!I29</f>
        <v>0</v>
      </c>
      <c r="O7" s="128"/>
      <c r="P7" s="128"/>
      <c r="Q7" s="128"/>
      <c r="R7" s="128"/>
      <c r="S7" s="128"/>
      <c r="T7" s="129"/>
      <c r="U7" s="129"/>
      <c r="V7" s="128"/>
    </row>
    <row r="8" spans="1:22" s="114" customFormat="1" ht="15.75" customHeight="1">
      <c r="A8" s="115">
        <v>4</v>
      </c>
      <c r="B8" s="149"/>
      <c r="C8" s="152"/>
      <c r="D8" s="152"/>
      <c r="E8" s="154"/>
      <c r="F8" s="152"/>
      <c r="G8" s="152"/>
      <c r="H8" s="298"/>
      <c r="I8" s="161">
        <f>'Registration form (Hanoi)'!D30</f>
        <v>0</v>
      </c>
      <c r="J8" s="135">
        <f>'Registration form (Hanoi)'!E30</f>
        <v>0</v>
      </c>
      <c r="K8" s="135">
        <f>'Registration form (Hanoi)'!F30</f>
        <v>0</v>
      </c>
      <c r="L8" s="135">
        <f>'Registration form (Hanoi)'!G30</f>
        <v>0</v>
      </c>
      <c r="M8" s="135">
        <f>'Registration form (Hanoi)'!H30</f>
        <v>0</v>
      </c>
      <c r="N8" s="127">
        <f>'Registration form (Hanoi)'!I30</f>
        <v>0</v>
      </c>
      <c r="O8" s="128"/>
      <c r="P8" s="130"/>
      <c r="Q8" s="128"/>
      <c r="R8" s="128"/>
      <c r="S8" s="130"/>
      <c r="T8" s="128"/>
      <c r="U8" s="128"/>
      <c r="V8" s="128"/>
    </row>
    <row r="9" spans="1:22" s="114" customFormat="1" ht="15.75" customHeight="1">
      <c r="A9" s="115">
        <v>5</v>
      </c>
      <c r="B9" s="149"/>
      <c r="C9" s="152"/>
      <c r="D9" s="152"/>
      <c r="E9" s="154"/>
      <c r="F9" s="152"/>
      <c r="G9" s="152"/>
      <c r="H9" s="298"/>
      <c r="I9" s="161">
        <f>'Registration form (Hanoi)'!D31</f>
        <v>0</v>
      </c>
      <c r="J9" s="135">
        <f>'Registration form (Hanoi)'!E31</f>
        <v>0</v>
      </c>
      <c r="K9" s="135">
        <f>'Registration form (Hanoi)'!F31</f>
        <v>0</v>
      </c>
      <c r="L9" s="135">
        <f>'Registration form (Hanoi)'!G31</f>
        <v>0</v>
      </c>
      <c r="M9" s="135">
        <f>'Registration form (Hanoi)'!H31</f>
        <v>0</v>
      </c>
      <c r="N9" s="127">
        <f>'Registration form (Hanoi)'!I31</f>
        <v>0</v>
      </c>
      <c r="O9" s="131"/>
      <c r="P9" s="132"/>
      <c r="Q9" s="133"/>
      <c r="R9" s="131"/>
      <c r="S9" s="132"/>
      <c r="T9" s="133"/>
      <c r="U9" s="133"/>
      <c r="V9" s="131"/>
    </row>
    <row r="10" spans="1:22" s="114" customFormat="1" ht="15.75" customHeight="1">
      <c r="A10" s="115">
        <v>6</v>
      </c>
      <c r="B10" s="149"/>
      <c r="C10" s="152"/>
      <c r="D10" s="152"/>
      <c r="E10" s="154"/>
      <c r="F10" s="152"/>
      <c r="G10" s="152"/>
      <c r="H10" s="298"/>
      <c r="I10" s="161">
        <f>'Registration form (Hanoi)'!D32</f>
        <v>0</v>
      </c>
      <c r="J10" s="135">
        <f>'Registration form (Hanoi)'!E32</f>
        <v>0</v>
      </c>
      <c r="K10" s="135">
        <f>'Registration form (Hanoi)'!F32</f>
        <v>0</v>
      </c>
      <c r="L10" s="135">
        <f>'Registration form (Hanoi)'!G32</f>
        <v>0</v>
      </c>
      <c r="M10" s="135">
        <f>'Registration form (Hanoi)'!H32</f>
        <v>0</v>
      </c>
      <c r="N10" s="127">
        <f>'Registration form (Hanoi)'!I32</f>
        <v>0</v>
      </c>
      <c r="O10" s="131"/>
      <c r="P10" s="132"/>
      <c r="Q10" s="133"/>
      <c r="R10" s="131"/>
      <c r="S10" s="132"/>
      <c r="T10" s="131"/>
      <c r="U10" s="131"/>
      <c r="V10" s="134"/>
    </row>
    <row r="11" spans="1:22" s="114" customFormat="1" ht="15.75" customHeight="1">
      <c r="A11" s="115">
        <v>7</v>
      </c>
      <c r="B11" s="149"/>
      <c r="C11" s="152"/>
      <c r="D11" s="152"/>
      <c r="E11" s="154"/>
      <c r="F11" s="152"/>
      <c r="G11" s="152"/>
      <c r="H11" s="298"/>
      <c r="I11" s="161">
        <f>'Registration form (Hanoi)'!D33</f>
        <v>0</v>
      </c>
      <c r="J11" s="135">
        <f>'Registration form (Hanoi)'!E33</f>
        <v>0</v>
      </c>
      <c r="K11" s="135">
        <f>'Registration form (Hanoi)'!F33</f>
        <v>0</v>
      </c>
      <c r="L11" s="135">
        <f>'Registration form (Hanoi)'!G33</f>
        <v>0</v>
      </c>
      <c r="M11" s="135">
        <f>'Registration form (Hanoi)'!H33</f>
        <v>0</v>
      </c>
      <c r="N11" s="127">
        <f>'Registration form (Hanoi)'!I33</f>
        <v>0</v>
      </c>
      <c r="O11" s="131"/>
      <c r="P11" s="132"/>
      <c r="Q11" s="133"/>
      <c r="R11" s="131"/>
      <c r="S11" s="132"/>
      <c r="T11" s="131"/>
      <c r="U11" s="131"/>
      <c r="V11" s="134"/>
    </row>
    <row r="12" spans="1:22" s="114" customFormat="1" ht="15.75" customHeight="1">
      <c r="A12" s="115">
        <v>8</v>
      </c>
      <c r="B12" s="149"/>
      <c r="C12" s="152"/>
      <c r="D12" s="152"/>
      <c r="E12" s="154"/>
      <c r="F12" s="152"/>
      <c r="G12" s="152"/>
      <c r="H12" s="298"/>
      <c r="I12" s="161">
        <f>'Registration form (Hanoi)'!D34</f>
        <v>0</v>
      </c>
      <c r="J12" s="135">
        <f>'Registration form (Hanoi)'!E34</f>
        <v>0</v>
      </c>
      <c r="K12" s="135">
        <f>'Registration form (Hanoi)'!F34</f>
        <v>0</v>
      </c>
      <c r="L12" s="135">
        <f>'Registration form (Hanoi)'!G34</f>
        <v>0</v>
      </c>
      <c r="M12" s="135">
        <f>'Registration form (Hanoi)'!H34</f>
        <v>0</v>
      </c>
      <c r="N12" s="127">
        <f>'Registration form (Hanoi)'!I34</f>
        <v>0</v>
      </c>
      <c r="O12" s="131"/>
      <c r="P12" s="132"/>
      <c r="Q12" s="133"/>
      <c r="R12" s="131"/>
      <c r="S12" s="132"/>
      <c r="T12" s="131"/>
      <c r="U12" s="131"/>
      <c r="V12" s="131"/>
    </row>
    <row r="13" spans="1:22" s="114" customFormat="1" ht="15.75" customHeight="1">
      <c r="A13" s="115">
        <v>9</v>
      </c>
      <c r="B13" s="149"/>
      <c r="C13" s="152"/>
      <c r="D13" s="152"/>
      <c r="E13" s="154"/>
      <c r="F13" s="152"/>
      <c r="G13" s="152"/>
      <c r="H13" s="298"/>
      <c r="I13" s="161">
        <f>'Registration form (Hanoi)'!D35</f>
        <v>0</v>
      </c>
      <c r="J13" s="135">
        <f>'Registration form (Hanoi)'!E35</f>
        <v>0</v>
      </c>
      <c r="K13" s="135">
        <f>'Registration form (Hanoi)'!F35</f>
        <v>0</v>
      </c>
      <c r="L13" s="135">
        <f>'Registration form (Hanoi)'!G35</f>
        <v>0</v>
      </c>
      <c r="M13" s="135">
        <f>'Registration form (Hanoi)'!H35</f>
        <v>0</v>
      </c>
      <c r="N13" s="127">
        <f>'Registration form (Hanoi)'!I35</f>
        <v>0</v>
      </c>
      <c r="O13" s="131"/>
      <c r="P13" s="132"/>
      <c r="Q13" s="133"/>
      <c r="R13" s="131"/>
      <c r="S13" s="132"/>
      <c r="T13" s="131"/>
      <c r="U13" s="131"/>
      <c r="V13" s="131"/>
    </row>
    <row r="14" spans="1:22" s="114" customFormat="1" ht="15.75" customHeight="1">
      <c r="A14" s="115">
        <v>10</v>
      </c>
      <c r="B14" s="149"/>
      <c r="C14" s="152"/>
      <c r="D14" s="152"/>
      <c r="E14" s="154"/>
      <c r="F14" s="152"/>
      <c r="G14" s="152"/>
      <c r="H14" s="298"/>
      <c r="I14" s="161">
        <f>'Registration form (Hanoi)'!D36</f>
        <v>0</v>
      </c>
      <c r="J14" s="135">
        <f>'Registration form (Hanoi)'!E36</f>
        <v>0</v>
      </c>
      <c r="K14" s="135">
        <f>'Registration form (Hanoi)'!F36</f>
        <v>0</v>
      </c>
      <c r="L14" s="135">
        <f>'Registration form (Hanoi)'!G36</f>
        <v>0</v>
      </c>
      <c r="M14" s="135">
        <f>'Registration form (Hanoi)'!H36</f>
        <v>0</v>
      </c>
      <c r="N14" s="127">
        <f>'Registration form (Hanoi)'!I36</f>
        <v>0</v>
      </c>
      <c r="O14" s="131"/>
      <c r="P14" s="132"/>
      <c r="Q14" s="133"/>
      <c r="R14" s="131"/>
      <c r="S14" s="132"/>
      <c r="T14" s="131"/>
      <c r="U14" s="131"/>
      <c r="V14" s="131"/>
    </row>
    <row r="15" spans="1:22" s="114" customFormat="1" ht="15.75" customHeight="1">
      <c r="A15" s="115">
        <v>11</v>
      </c>
      <c r="B15" s="149"/>
      <c r="C15" s="152"/>
      <c r="D15" s="152"/>
      <c r="E15" s="154"/>
      <c r="F15" s="152"/>
      <c r="G15" s="152"/>
      <c r="H15" s="298"/>
      <c r="I15" s="161">
        <f>'Registration form (Hanoi)'!D37</f>
        <v>0</v>
      </c>
      <c r="J15" s="135">
        <f>'Registration form (Hanoi)'!E37</f>
        <v>0</v>
      </c>
      <c r="K15" s="135">
        <f>'Registration form (Hanoi)'!F37</f>
        <v>0</v>
      </c>
      <c r="L15" s="135">
        <f>'Registration form (Hanoi)'!G37</f>
        <v>0</v>
      </c>
      <c r="M15" s="135">
        <f>'Registration form (Hanoi)'!H37</f>
        <v>0</v>
      </c>
      <c r="N15" s="127">
        <f>'Registration form (Hanoi)'!I37</f>
        <v>0</v>
      </c>
      <c r="O15" s="131"/>
      <c r="P15" s="132"/>
      <c r="Q15" s="133"/>
      <c r="R15" s="131"/>
      <c r="S15" s="132"/>
      <c r="T15" s="131"/>
      <c r="U15" s="131"/>
      <c r="V15" s="131"/>
    </row>
    <row r="16" spans="1:22" s="114" customFormat="1" ht="15.75" customHeight="1">
      <c r="A16" s="115">
        <v>12</v>
      </c>
      <c r="B16" s="150"/>
      <c r="C16" s="153"/>
      <c r="D16" s="153"/>
      <c r="E16" s="155"/>
      <c r="F16" s="153"/>
      <c r="G16" s="153"/>
      <c r="H16" s="299"/>
      <c r="I16" s="161">
        <f>'Registration form (Hanoi)'!D38</f>
        <v>0</v>
      </c>
      <c r="J16" s="135">
        <f>'Registration form (Hanoi)'!E38</f>
        <v>0</v>
      </c>
      <c r="K16" s="135">
        <f>'Registration form (Hanoi)'!F38</f>
        <v>0</v>
      </c>
      <c r="L16" s="135">
        <f>'Registration form (Hanoi)'!G38</f>
        <v>0</v>
      </c>
      <c r="M16" s="135">
        <f>'Registration form (Hanoi)'!H38</f>
        <v>0</v>
      </c>
      <c r="N16" s="127">
        <f>'Registration form (Hanoi)'!I38</f>
        <v>0</v>
      </c>
      <c r="O16" s="131"/>
      <c r="P16" s="132"/>
      <c r="Q16" s="133"/>
      <c r="R16" s="131"/>
      <c r="S16" s="132"/>
      <c r="T16" s="131"/>
      <c r="U16" s="131"/>
      <c r="V16" s="131"/>
    </row>
  </sheetData>
  <sheetProtection/>
  <mergeCells count="25">
    <mergeCell ref="B2:B4"/>
    <mergeCell ref="C2:C4"/>
    <mergeCell ref="D2:D4"/>
    <mergeCell ref="E2:E4"/>
    <mergeCell ref="F2:F3"/>
    <mergeCell ref="G2:G3"/>
    <mergeCell ref="V2:V4"/>
    <mergeCell ref="I3:I4"/>
    <mergeCell ref="J3:J4"/>
    <mergeCell ref="K3:K4"/>
    <mergeCell ref="M3:M4"/>
    <mergeCell ref="N3:N4"/>
    <mergeCell ref="O3:O4"/>
    <mergeCell ref="P3:P4"/>
    <mergeCell ref="L3:L4"/>
    <mergeCell ref="I2:N2"/>
    <mergeCell ref="U2:U4"/>
    <mergeCell ref="Q3:Q4"/>
    <mergeCell ref="R3:R4"/>
    <mergeCell ref="S3:S4"/>
    <mergeCell ref="T3:T4"/>
    <mergeCell ref="H5:H16"/>
    <mergeCell ref="O2:Q2"/>
    <mergeCell ref="R2:T2"/>
    <mergeCell ref="H2:H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e">
        <f>"LIST OF PARTICIPANTS "&amp;#REF!&amp;#REF!</f>
        <v>#REF!</v>
      </c>
      <c r="G1" s="109"/>
      <c r="H1" s="109"/>
      <c r="I1" s="110"/>
      <c r="J1" s="110"/>
      <c r="K1" s="108"/>
      <c r="L1" s="108"/>
      <c r="M1" s="108"/>
      <c r="N1" s="108"/>
      <c r="O1" s="108"/>
      <c r="P1" s="108"/>
      <c r="Q1" s="108"/>
      <c r="R1" s="108"/>
      <c r="S1" s="108"/>
      <c r="T1" s="108"/>
      <c r="U1" s="108"/>
      <c r="V1" s="108"/>
    </row>
    <row r="2" spans="1:22" ht="15.75">
      <c r="A2" s="111"/>
      <c r="B2" s="294" t="s">
        <v>128</v>
      </c>
      <c r="C2" s="294" t="s">
        <v>129</v>
      </c>
      <c r="D2" s="294" t="s">
        <v>130</v>
      </c>
      <c r="E2" s="294" t="s">
        <v>131</v>
      </c>
      <c r="F2" s="300" t="s">
        <v>171</v>
      </c>
      <c r="G2" s="294" t="s">
        <v>132</v>
      </c>
      <c r="H2" s="294" t="s">
        <v>133</v>
      </c>
      <c r="I2" s="300" t="s">
        <v>134</v>
      </c>
      <c r="J2" s="300"/>
      <c r="K2" s="300"/>
      <c r="L2" s="300"/>
      <c r="M2" s="300"/>
      <c r="N2" s="300"/>
      <c r="O2" s="300" t="s">
        <v>135</v>
      </c>
      <c r="P2" s="300"/>
      <c r="Q2" s="300"/>
      <c r="R2" s="301" t="s">
        <v>136</v>
      </c>
      <c r="S2" s="302"/>
      <c r="T2" s="303"/>
      <c r="U2" s="294" t="s">
        <v>182</v>
      </c>
      <c r="V2" s="294" t="s">
        <v>183</v>
      </c>
    </row>
    <row r="3" spans="1:22" ht="15.75">
      <c r="A3" s="111"/>
      <c r="B3" s="295"/>
      <c r="C3" s="295"/>
      <c r="D3" s="295"/>
      <c r="E3" s="295"/>
      <c r="F3" s="300"/>
      <c r="G3" s="296"/>
      <c r="H3" s="295"/>
      <c r="I3" s="294" t="s">
        <v>137</v>
      </c>
      <c r="J3" s="294" t="s">
        <v>138</v>
      </c>
      <c r="K3" s="294" t="s">
        <v>139</v>
      </c>
      <c r="L3" s="294" t="s">
        <v>160</v>
      </c>
      <c r="M3" s="294" t="s">
        <v>140</v>
      </c>
      <c r="N3" s="294" t="s">
        <v>141</v>
      </c>
      <c r="O3" s="294" t="s">
        <v>142</v>
      </c>
      <c r="P3" s="294" t="s">
        <v>141</v>
      </c>
      <c r="Q3" s="294" t="s">
        <v>143</v>
      </c>
      <c r="R3" s="294" t="s">
        <v>142</v>
      </c>
      <c r="S3" s="294" t="s">
        <v>141</v>
      </c>
      <c r="T3" s="294" t="s">
        <v>143</v>
      </c>
      <c r="U3" s="295"/>
      <c r="V3" s="295"/>
    </row>
    <row r="4" spans="1:22" ht="15.75">
      <c r="A4" s="106"/>
      <c r="B4" s="296"/>
      <c r="C4" s="296"/>
      <c r="D4" s="296"/>
      <c r="E4" s="296"/>
      <c r="F4" s="167" t="e">
        <f>SUM(F5:F56)</f>
        <v>#REF!</v>
      </c>
      <c r="G4" s="167" t="e">
        <f>SUM(G5:G59)</f>
        <v>#REF!</v>
      </c>
      <c r="H4" s="296"/>
      <c r="I4" s="296"/>
      <c r="J4" s="296"/>
      <c r="K4" s="296"/>
      <c r="L4" s="296"/>
      <c r="M4" s="296"/>
      <c r="N4" s="296"/>
      <c r="O4" s="296"/>
      <c r="P4" s="296"/>
      <c r="Q4" s="296"/>
      <c r="R4" s="296"/>
      <c r="S4" s="296"/>
      <c r="T4" s="296"/>
      <c r="U4" s="296"/>
      <c r="V4" s="296"/>
    </row>
    <row r="5" spans="1:22" s="114" customFormat="1" ht="15.75" customHeight="1">
      <c r="A5" s="113">
        <v>1</v>
      </c>
      <c r="B5" s="148" t="e">
        <f>#REF!</f>
        <v>#REF!</v>
      </c>
      <c r="C5" s="151"/>
      <c r="D5" s="137" t="e">
        <f>#REF!</f>
        <v>#REF!</v>
      </c>
      <c r="E5" s="160" t="e">
        <f>#REF!</f>
        <v>#REF!</v>
      </c>
      <c r="F5" s="137" t="e">
        <f>#REF!</f>
        <v>#REF!</v>
      </c>
      <c r="G5" s="137" t="e">
        <f>F5-ROUNDDOWN(F5/3,0)</f>
        <v>#REF!</v>
      </c>
      <c r="H5" s="297"/>
      <c r="I5" s="161" t="e">
        <f>#REF!</f>
        <v>#REF!</v>
      </c>
      <c r="J5" s="135" t="e">
        <f>#REF!</f>
        <v>#REF!</v>
      </c>
      <c r="K5" s="135" t="e">
        <f>#REF!</f>
        <v>#REF!</v>
      </c>
      <c r="L5" s="135" t="e">
        <f>#REF!</f>
        <v>#REF!</v>
      </c>
      <c r="M5" s="135" t="e">
        <f>#REF!</f>
        <v>#REF!</v>
      </c>
      <c r="N5" s="127" t="e">
        <f>#REF!</f>
        <v>#REF!</v>
      </c>
      <c r="O5" s="125"/>
      <c r="P5" s="125"/>
      <c r="Q5" s="125"/>
      <c r="R5" s="125" t="e">
        <f>#REF!</f>
        <v>#REF!</v>
      </c>
      <c r="S5" s="127" t="e">
        <f>#REF!</f>
        <v>#REF!</v>
      </c>
      <c r="T5" s="127" t="e">
        <f>#REF!</f>
        <v>#REF!</v>
      </c>
      <c r="U5" s="126" t="e">
        <f>#REF!</f>
        <v>#REF!</v>
      </c>
      <c r="V5" s="125" t="e">
        <f>#REF!</f>
        <v>#REF!</v>
      </c>
    </row>
    <row r="6" spans="1:22" s="114" customFormat="1" ht="15.75" customHeight="1">
      <c r="A6" s="115">
        <v>2</v>
      </c>
      <c r="B6" s="149"/>
      <c r="C6" s="152"/>
      <c r="D6" s="152"/>
      <c r="E6" s="154"/>
      <c r="F6" s="152"/>
      <c r="G6" s="152"/>
      <c r="H6" s="298"/>
      <c r="I6" s="161" t="e">
        <f>#REF!</f>
        <v>#REF!</v>
      </c>
      <c r="J6" s="135" t="e">
        <f>#REF!</f>
        <v>#REF!</v>
      </c>
      <c r="K6" s="135" t="e">
        <f>#REF!</f>
        <v>#REF!</v>
      </c>
      <c r="L6" s="135" t="e">
        <f>#REF!</f>
        <v>#REF!</v>
      </c>
      <c r="M6" s="135" t="e">
        <f>#REF!</f>
        <v>#REF!</v>
      </c>
      <c r="N6" s="127" t="e">
        <f>#REF!</f>
        <v>#REF!</v>
      </c>
      <c r="O6" s="128"/>
      <c r="P6" s="128"/>
      <c r="Q6" s="128"/>
      <c r="R6" s="128"/>
      <c r="S6" s="128"/>
      <c r="T6" s="128"/>
      <c r="U6" s="128"/>
      <c r="V6" s="128"/>
    </row>
    <row r="7" spans="1:22" s="114" customFormat="1" ht="15.75" customHeight="1">
      <c r="A7" s="115">
        <v>3</v>
      </c>
      <c r="B7" s="149"/>
      <c r="C7" s="152"/>
      <c r="D7" s="152"/>
      <c r="E7" s="154"/>
      <c r="F7" s="152"/>
      <c r="G7" s="152"/>
      <c r="H7" s="298"/>
      <c r="I7" s="161" t="e">
        <f>#REF!</f>
        <v>#REF!</v>
      </c>
      <c r="J7" s="135" t="e">
        <f>#REF!</f>
        <v>#REF!</v>
      </c>
      <c r="K7" s="135" t="e">
        <f>#REF!</f>
        <v>#REF!</v>
      </c>
      <c r="L7" s="135" t="e">
        <f>#REF!</f>
        <v>#REF!</v>
      </c>
      <c r="M7" s="135" t="e">
        <f>#REF!</f>
        <v>#REF!</v>
      </c>
      <c r="N7" s="127" t="e">
        <f>#REF!</f>
        <v>#REF!</v>
      </c>
      <c r="O7" s="128"/>
      <c r="P7" s="128"/>
      <c r="Q7" s="128"/>
      <c r="R7" s="128"/>
      <c r="S7" s="128"/>
      <c r="T7" s="129"/>
      <c r="U7" s="129"/>
      <c r="V7" s="128"/>
    </row>
    <row r="8" spans="1:22" s="114" customFormat="1" ht="15.75" customHeight="1">
      <c r="A8" s="115">
        <v>4</v>
      </c>
      <c r="B8" s="149"/>
      <c r="C8" s="152"/>
      <c r="D8" s="152"/>
      <c r="E8" s="154"/>
      <c r="F8" s="152"/>
      <c r="G8" s="152"/>
      <c r="H8" s="298"/>
      <c r="I8" s="161" t="e">
        <f>#REF!</f>
        <v>#REF!</v>
      </c>
      <c r="J8" s="135" t="e">
        <f>#REF!</f>
        <v>#REF!</v>
      </c>
      <c r="K8" s="135" t="e">
        <f>#REF!</f>
        <v>#REF!</v>
      </c>
      <c r="L8" s="135" t="e">
        <f>#REF!</f>
        <v>#REF!</v>
      </c>
      <c r="M8" s="135" t="e">
        <f>#REF!</f>
        <v>#REF!</v>
      </c>
      <c r="N8" s="127" t="e">
        <f>#REF!</f>
        <v>#REF!</v>
      </c>
      <c r="O8" s="128"/>
      <c r="P8" s="130"/>
      <c r="Q8" s="128"/>
      <c r="R8" s="128"/>
      <c r="S8" s="130"/>
      <c r="T8" s="128"/>
      <c r="U8" s="128"/>
      <c r="V8" s="128"/>
    </row>
    <row r="9" spans="1:22" s="114" customFormat="1" ht="15.75" customHeight="1">
      <c r="A9" s="115">
        <v>5</v>
      </c>
      <c r="B9" s="149"/>
      <c r="C9" s="152"/>
      <c r="D9" s="152"/>
      <c r="E9" s="154"/>
      <c r="F9" s="152"/>
      <c r="G9" s="152"/>
      <c r="H9" s="298"/>
      <c r="I9" s="161" t="e">
        <f>#REF!</f>
        <v>#REF!</v>
      </c>
      <c r="J9" s="135" t="e">
        <f>#REF!</f>
        <v>#REF!</v>
      </c>
      <c r="K9" s="135" t="e">
        <f>#REF!</f>
        <v>#REF!</v>
      </c>
      <c r="L9" s="135" t="e">
        <f>#REF!</f>
        <v>#REF!</v>
      </c>
      <c r="M9" s="135" t="e">
        <f>#REF!</f>
        <v>#REF!</v>
      </c>
      <c r="N9" s="127" t="e">
        <f>#REF!</f>
        <v>#REF!</v>
      </c>
      <c r="O9" s="131"/>
      <c r="P9" s="132"/>
      <c r="Q9" s="133"/>
      <c r="R9" s="131"/>
      <c r="S9" s="132"/>
      <c r="T9" s="133"/>
      <c r="U9" s="133"/>
      <c r="V9" s="131"/>
    </row>
    <row r="10" spans="1:22" s="114" customFormat="1" ht="15.75" customHeight="1">
      <c r="A10" s="115">
        <v>6</v>
      </c>
      <c r="B10" s="149"/>
      <c r="C10" s="152"/>
      <c r="D10" s="152"/>
      <c r="E10" s="154"/>
      <c r="F10" s="152"/>
      <c r="G10" s="152"/>
      <c r="H10" s="298"/>
      <c r="I10" s="161" t="e">
        <f>#REF!</f>
        <v>#REF!</v>
      </c>
      <c r="J10" s="135" t="e">
        <f>#REF!</f>
        <v>#REF!</v>
      </c>
      <c r="K10" s="135" t="e">
        <f>#REF!</f>
        <v>#REF!</v>
      </c>
      <c r="L10" s="135" t="e">
        <f>#REF!</f>
        <v>#REF!</v>
      </c>
      <c r="M10" s="135" t="e">
        <f>#REF!</f>
        <v>#REF!</v>
      </c>
      <c r="N10" s="127" t="e">
        <f>#REF!</f>
        <v>#REF!</v>
      </c>
      <c r="O10" s="131"/>
      <c r="P10" s="132"/>
      <c r="Q10" s="133"/>
      <c r="R10" s="131"/>
      <c r="S10" s="132"/>
      <c r="T10" s="131"/>
      <c r="U10" s="131"/>
      <c r="V10" s="134"/>
    </row>
    <row r="11" spans="1:22" s="114" customFormat="1" ht="15.75" customHeight="1">
      <c r="A11" s="115">
        <v>7</v>
      </c>
      <c r="B11" s="149"/>
      <c r="C11" s="152"/>
      <c r="D11" s="152"/>
      <c r="E11" s="154"/>
      <c r="F11" s="152"/>
      <c r="G11" s="152"/>
      <c r="H11" s="298"/>
      <c r="I11" s="161" t="e">
        <f>#REF!</f>
        <v>#REF!</v>
      </c>
      <c r="J11" s="135" t="e">
        <f>#REF!</f>
        <v>#REF!</v>
      </c>
      <c r="K11" s="135" t="e">
        <f>#REF!</f>
        <v>#REF!</v>
      </c>
      <c r="L11" s="135" t="e">
        <f>#REF!</f>
        <v>#REF!</v>
      </c>
      <c r="M11" s="135" t="e">
        <f>#REF!</f>
        <v>#REF!</v>
      </c>
      <c r="N11" s="127" t="e">
        <f>#REF!</f>
        <v>#REF!</v>
      </c>
      <c r="O11" s="131"/>
      <c r="P11" s="132"/>
      <c r="Q11" s="133"/>
      <c r="R11" s="131"/>
      <c r="S11" s="132"/>
      <c r="T11" s="131"/>
      <c r="U11" s="131"/>
      <c r="V11" s="134"/>
    </row>
    <row r="12" spans="1:22" s="114" customFormat="1" ht="15.75" customHeight="1">
      <c r="A12" s="115">
        <v>8</v>
      </c>
      <c r="B12" s="149"/>
      <c r="C12" s="152"/>
      <c r="D12" s="152"/>
      <c r="E12" s="154"/>
      <c r="F12" s="152"/>
      <c r="G12" s="152"/>
      <c r="H12" s="298"/>
      <c r="I12" s="161" t="e">
        <f>#REF!</f>
        <v>#REF!</v>
      </c>
      <c r="J12" s="135" t="e">
        <f>#REF!</f>
        <v>#REF!</v>
      </c>
      <c r="K12" s="135" t="e">
        <f>#REF!</f>
        <v>#REF!</v>
      </c>
      <c r="L12" s="135" t="e">
        <f>#REF!</f>
        <v>#REF!</v>
      </c>
      <c r="M12" s="135" t="e">
        <f>#REF!</f>
        <v>#REF!</v>
      </c>
      <c r="N12" s="127" t="e">
        <f>#REF!</f>
        <v>#REF!</v>
      </c>
      <c r="O12" s="131"/>
      <c r="P12" s="132"/>
      <c r="Q12" s="133"/>
      <c r="R12" s="131"/>
      <c r="S12" s="132"/>
      <c r="T12" s="131"/>
      <c r="U12" s="131"/>
      <c r="V12" s="131"/>
    </row>
    <row r="13" spans="1:22" s="114" customFormat="1" ht="15.75" customHeight="1">
      <c r="A13" s="115">
        <v>9</v>
      </c>
      <c r="B13" s="149"/>
      <c r="C13" s="152"/>
      <c r="D13" s="152"/>
      <c r="E13" s="154"/>
      <c r="F13" s="152"/>
      <c r="G13" s="152"/>
      <c r="H13" s="298"/>
      <c r="I13" s="161" t="e">
        <f>#REF!</f>
        <v>#REF!</v>
      </c>
      <c r="J13" s="135" t="e">
        <f>#REF!</f>
        <v>#REF!</v>
      </c>
      <c r="K13" s="135" t="e">
        <f>#REF!</f>
        <v>#REF!</v>
      </c>
      <c r="L13" s="135" t="e">
        <f>#REF!</f>
        <v>#REF!</v>
      </c>
      <c r="M13" s="135" t="e">
        <f>#REF!</f>
        <v>#REF!</v>
      </c>
      <c r="N13" s="127" t="e">
        <f>#REF!</f>
        <v>#REF!</v>
      </c>
      <c r="O13" s="131"/>
      <c r="P13" s="132"/>
      <c r="Q13" s="133"/>
      <c r="R13" s="131"/>
      <c r="S13" s="132"/>
      <c r="T13" s="131"/>
      <c r="U13" s="131"/>
      <c r="V13" s="131"/>
    </row>
    <row r="14" spans="1:22" s="114" customFormat="1" ht="15.75" customHeight="1">
      <c r="A14" s="115">
        <v>10</v>
      </c>
      <c r="B14" s="149"/>
      <c r="C14" s="152"/>
      <c r="D14" s="152"/>
      <c r="E14" s="154"/>
      <c r="F14" s="152"/>
      <c r="G14" s="152"/>
      <c r="H14" s="298"/>
      <c r="I14" s="161" t="e">
        <f>#REF!</f>
        <v>#REF!</v>
      </c>
      <c r="J14" s="135" t="e">
        <f>#REF!</f>
        <v>#REF!</v>
      </c>
      <c r="K14" s="135" t="e">
        <f>#REF!</f>
        <v>#REF!</v>
      </c>
      <c r="L14" s="135" t="e">
        <f>#REF!</f>
        <v>#REF!</v>
      </c>
      <c r="M14" s="135" t="e">
        <f>#REF!</f>
        <v>#REF!</v>
      </c>
      <c r="N14" s="127" t="e">
        <f>#REF!</f>
        <v>#REF!</v>
      </c>
      <c r="O14" s="131"/>
      <c r="P14" s="132"/>
      <c r="Q14" s="133"/>
      <c r="R14" s="131"/>
      <c r="S14" s="132"/>
      <c r="T14" s="131"/>
      <c r="U14" s="131"/>
      <c r="V14" s="131"/>
    </row>
    <row r="15" spans="1:22" s="114" customFormat="1" ht="15.75" customHeight="1">
      <c r="A15" s="115">
        <v>11</v>
      </c>
      <c r="B15" s="149"/>
      <c r="C15" s="152"/>
      <c r="D15" s="152"/>
      <c r="E15" s="154"/>
      <c r="F15" s="152"/>
      <c r="G15" s="152"/>
      <c r="H15" s="298"/>
      <c r="I15" s="161" t="e">
        <f>#REF!</f>
        <v>#REF!</v>
      </c>
      <c r="J15" s="135" t="e">
        <f>#REF!</f>
        <v>#REF!</v>
      </c>
      <c r="K15" s="135" t="e">
        <f>#REF!</f>
        <v>#REF!</v>
      </c>
      <c r="L15" s="135" t="e">
        <f>#REF!</f>
        <v>#REF!</v>
      </c>
      <c r="M15" s="135" t="e">
        <f>#REF!</f>
        <v>#REF!</v>
      </c>
      <c r="N15" s="127" t="e">
        <f>#REF!</f>
        <v>#REF!</v>
      </c>
      <c r="O15" s="131"/>
      <c r="P15" s="132"/>
      <c r="Q15" s="133"/>
      <c r="R15" s="131"/>
      <c r="S15" s="132"/>
      <c r="T15" s="131"/>
      <c r="U15" s="131"/>
      <c r="V15" s="131"/>
    </row>
    <row r="16" spans="1:22" s="114" customFormat="1" ht="15.75" customHeight="1">
      <c r="A16" s="115">
        <v>12</v>
      </c>
      <c r="B16" s="150"/>
      <c r="C16" s="153"/>
      <c r="D16" s="153"/>
      <c r="E16" s="155"/>
      <c r="F16" s="153"/>
      <c r="G16" s="153"/>
      <c r="H16" s="299"/>
      <c r="I16" s="161" t="e">
        <f>#REF!</f>
        <v>#REF!</v>
      </c>
      <c r="J16" s="135" t="e">
        <f>#REF!</f>
        <v>#REF!</v>
      </c>
      <c r="K16" s="135" t="e">
        <f>#REF!</f>
        <v>#REF!</v>
      </c>
      <c r="L16" s="135" t="e">
        <f>#REF!</f>
        <v>#REF!</v>
      </c>
      <c r="M16" s="135" t="e">
        <f>#REF!</f>
        <v>#REF!</v>
      </c>
      <c r="N16" s="127" t="e">
        <f>#REF!</f>
        <v>#REF!</v>
      </c>
      <c r="O16" s="131"/>
      <c r="P16" s="132"/>
      <c r="Q16" s="133"/>
      <c r="R16" s="131"/>
      <c r="S16" s="132"/>
      <c r="T16" s="131"/>
      <c r="U16" s="131"/>
      <c r="V16" s="131"/>
    </row>
  </sheetData>
  <sheetProtection/>
  <mergeCells count="25">
    <mergeCell ref="B2:B4"/>
    <mergeCell ref="C2:C4"/>
    <mergeCell ref="D2:D4"/>
    <mergeCell ref="E2:E4"/>
    <mergeCell ref="F2:F3"/>
    <mergeCell ref="G2:G3"/>
    <mergeCell ref="R2:T2"/>
    <mergeCell ref="U2:U4"/>
    <mergeCell ref="V2:V4"/>
    <mergeCell ref="I3:I4"/>
    <mergeCell ref="J3:J4"/>
    <mergeCell ref="K3:K4"/>
    <mergeCell ref="L3:L4"/>
    <mergeCell ref="S3:S4"/>
    <mergeCell ref="T3:T4"/>
    <mergeCell ref="R3:R4"/>
    <mergeCell ref="P3:P4"/>
    <mergeCell ref="Q3:Q4"/>
    <mergeCell ref="O2:Q2"/>
    <mergeCell ref="H2:H4"/>
    <mergeCell ref="I2:N2"/>
    <mergeCell ref="H5:H16"/>
    <mergeCell ref="M3:M4"/>
    <mergeCell ref="N3:N4"/>
    <mergeCell ref="O3:O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B40"/>
  <sheetViews>
    <sheetView zoomScale="70" zoomScaleNormal="70" zoomScalePageLayoutView="0" workbookViewId="0" topLeftCell="D1">
      <selection activeCell="E21" sqref="E21"/>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32</v>
      </c>
      <c r="D2" s="88"/>
      <c r="E2" s="88" t="s">
        <v>4</v>
      </c>
      <c r="F2" s="88" t="s">
        <v>33</v>
      </c>
      <c r="G2" s="50" t="s">
        <v>34</v>
      </c>
      <c r="H2" s="50" t="s">
        <v>35</v>
      </c>
      <c r="I2" s="89"/>
      <c r="J2" s="89"/>
      <c r="K2" s="90"/>
      <c r="L2" s="90"/>
      <c r="Q2" s="3"/>
      <c r="S2" s="3"/>
      <c r="U2" s="3"/>
      <c r="V2" s="3"/>
      <c r="W2" s="3"/>
      <c r="X2" s="3"/>
      <c r="Y2" s="3"/>
      <c r="Z2" s="3"/>
      <c r="AA2" s="3"/>
      <c r="AB2" s="3"/>
    </row>
    <row r="3" spans="1:28" ht="34.5">
      <c r="A3" s="3"/>
      <c r="B3" s="46"/>
      <c r="C3" s="98" t="s">
        <v>85</v>
      </c>
      <c r="D3" s="91" t="s">
        <v>92</v>
      </c>
      <c r="E3" s="122" t="s">
        <v>87</v>
      </c>
      <c r="F3" s="122" t="s">
        <v>94</v>
      </c>
      <c r="G3" s="123" t="s">
        <v>93</v>
      </c>
      <c r="H3" s="123" t="s">
        <v>95</v>
      </c>
      <c r="I3" s="89"/>
      <c r="J3" s="89"/>
      <c r="K3" s="90"/>
      <c r="L3" s="90"/>
      <c r="Q3" s="3"/>
      <c r="S3" s="3"/>
      <c r="U3" s="3"/>
      <c r="V3" s="3"/>
      <c r="W3" s="3"/>
      <c r="X3" s="3"/>
      <c r="Y3" s="3"/>
      <c r="Z3" s="3"/>
      <c r="AA3" s="3"/>
      <c r="AB3" s="3"/>
    </row>
    <row r="4" spans="1:28" ht="17.25">
      <c r="A4" s="3"/>
      <c r="B4" s="46"/>
      <c r="C4" s="98" t="s">
        <v>110</v>
      </c>
      <c r="D4" s="91" t="s">
        <v>111</v>
      </c>
      <c r="E4" s="122" t="s">
        <v>113</v>
      </c>
      <c r="F4" s="122" t="s">
        <v>114</v>
      </c>
      <c r="G4" s="123" t="s">
        <v>112</v>
      </c>
      <c r="H4" s="123" t="s">
        <v>112</v>
      </c>
      <c r="I4" s="89"/>
      <c r="J4" s="89"/>
      <c r="K4" s="90"/>
      <c r="L4" s="90"/>
      <c r="Q4" s="3"/>
      <c r="S4" s="3"/>
      <c r="U4" s="3"/>
      <c r="V4" s="3"/>
      <c r="W4" s="3"/>
      <c r="X4" s="3"/>
      <c r="Y4" s="3"/>
      <c r="Z4" s="3"/>
      <c r="AA4" s="3"/>
      <c r="AB4" s="3"/>
    </row>
    <row r="5" spans="1:28" ht="17.25">
      <c r="A5" s="3"/>
      <c r="B5" s="46"/>
      <c r="C5" s="98" t="s">
        <v>119</v>
      </c>
      <c r="D5" s="91" t="s">
        <v>120</v>
      </c>
      <c r="E5" s="122" t="s">
        <v>96</v>
      </c>
      <c r="F5" s="122" t="s">
        <v>121</v>
      </c>
      <c r="G5" s="123" t="s">
        <v>97</v>
      </c>
      <c r="H5" s="123" t="s">
        <v>122</v>
      </c>
      <c r="I5" s="89"/>
      <c r="J5" s="89"/>
      <c r="K5" s="89"/>
      <c r="L5" s="89"/>
      <c r="Q5" s="3"/>
      <c r="S5" s="3"/>
      <c r="U5" s="3"/>
      <c r="V5" s="3"/>
      <c r="W5" s="3"/>
      <c r="X5" s="3"/>
      <c r="Y5" s="3"/>
      <c r="Z5" s="3"/>
      <c r="AA5" s="3"/>
      <c r="AB5" s="3"/>
    </row>
    <row r="6" spans="1:28" ht="34.5">
      <c r="A6" s="3"/>
      <c r="B6" s="46"/>
      <c r="C6" s="98" t="s">
        <v>127</v>
      </c>
      <c r="D6" s="91" t="s">
        <v>126</v>
      </c>
      <c r="E6" s="122" t="s">
        <v>233</v>
      </c>
      <c r="F6" s="122" t="s">
        <v>231</v>
      </c>
      <c r="G6" s="121" t="s">
        <v>234</v>
      </c>
      <c r="H6" s="123" t="s">
        <v>232</v>
      </c>
      <c r="I6" s="89"/>
      <c r="J6" s="89"/>
      <c r="K6" s="89"/>
      <c r="L6" s="89"/>
      <c r="Q6" s="3"/>
      <c r="S6" s="3"/>
      <c r="U6" s="3"/>
      <c r="V6" s="3"/>
      <c r="W6" s="3"/>
      <c r="X6" s="3"/>
      <c r="Y6" s="3"/>
      <c r="Z6" s="3"/>
      <c r="AA6" s="3"/>
      <c r="AB6" s="3"/>
    </row>
    <row r="7" spans="1:28" ht="17.25">
      <c r="A7" s="3"/>
      <c r="B7" s="46"/>
      <c r="C7" s="98" t="s">
        <v>57</v>
      </c>
      <c r="D7" s="91" t="s">
        <v>58</v>
      </c>
      <c r="E7" s="122" t="s">
        <v>100</v>
      </c>
      <c r="F7" s="122" t="s">
        <v>101</v>
      </c>
      <c r="G7" s="123" t="s">
        <v>102</v>
      </c>
      <c r="H7" s="123" t="s">
        <v>103</v>
      </c>
      <c r="I7" s="89"/>
      <c r="J7" s="89"/>
      <c r="K7" s="89"/>
      <c r="L7" s="89"/>
      <c r="Q7" s="3"/>
      <c r="S7" s="3"/>
      <c r="U7" s="3"/>
      <c r="V7" s="3"/>
      <c r="W7" s="3"/>
      <c r="X7" s="3"/>
      <c r="Y7" s="3"/>
      <c r="Z7" s="3"/>
      <c r="AA7" s="3"/>
      <c r="AB7" s="3"/>
    </row>
    <row r="8" spans="1:28" ht="17.25">
      <c r="A8" s="3"/>
      <c r="B8" s="46"/>
      <c r="C8" s="98" t="s">
        <v>144</v>
      </c>
      <c r="D8" s="91" t="s">
        <v>145</v>
      </c>
      <c r="E8" s="122" t="s">
        <v>208</v>
      </c>
      <c r="F8" s="122" t="s">
        <v>209</v>
      </c>
      <c r="G8" s="123" t="s">
        <v>210</v>
      </c>
      <c r="H8" s="123" t="s">
        <v>211</v>
      </c>
      <c r="I8" s="89"/>
      <c r="J8" s="89"/>
      <c r="K8" s="89"/>
      <c r="L8" s="89"/>
      <c r="Q8" s="3"/>
      <c r="S8" s="3"/>
      <c r="U8" s="3"/>
      <c r="V8" s="3"/>
      <c r="W8" s="3"/>
      <c r="X8" s="3"/>
      <c r="Y8" s="3"/>
      <c r="Z8" s="3"/>
      <c r="AA8" s="3"/>
      <c r="AB8" s="3"/>
    </row>
    <row r="9" spans="1:28" ht="17.25">
      <c r="A9" s="3"/>
      <c r="B9" s="46"/>
      <c r="C9" s="98" t="s">
        <v>225</v>
      </c>
      <c r="D9" s="91" t="s">
        <v>224</v>
      </c>
      <c r="E9" s="122" t="s">
        <v>227</v>
      </c>
      <c r="F9" s="122" t="s">
        <v>228</v>
      </c>
      <c r="G9" s="122" t="s">
        <v>229</v>
      </c>
      <c r="H9" s="122" t="s">
        <v>230</v>
      </c>
      <c r="I9" s="89"/>
      <c r="J9" s="89"/>
      <c r="K9" s="89"/>
      <c r="L9" s="89"/>
      <c r="Q9" s="3"/>
      <c r="S9" s="3"/>
      <c r="U9" s="3"/>
      <c r="V9" s="3"/>
      <c r="W9" s="3"/>
      <c r="X9" s="3"/>
      <c r="Y9" s="3"/>
      <c r="Z9" s="3"/>
      <c r="AA9" s="3"/>
      <c r="AB9" s="3"/>
    </row>
    <row r="10" spans="1:28" ht="17.25">
      <c r="A10" s="3"/>
      <c r="B10" s="46"/>
      <c r="C10" s="98" t="s">
        <v>76</v>
      </c>
      <c r="D10" s="91" t="s">
        <v>75</v>
      </c>
      <c r="E10" s="122" t="s">
        <v>104</v>
      </c>
      <c r="F10" s="122" t="s">
        <v>105</v>
      </c>
      <c r="G10" s="123" t="s">
        <v>106</v>
      </c>
      <c r="H10" s="123" t="s">
        <v>107</v>
      </c>
      <c r="I10" s="89"/>
      <c r="J10" s="89"/>
      <c r="K10" s="89"/>
      <c r="L10" s="89"/>
      <c r="Q10" s="3"/>
      <c r="S10" s="3"/>
      <c r="U10" s="3"/>
      <c r="V10" s="3"/>
      <c r="W10" s="3"/>
      <c r="X10" s="3"/>
      <c r="Y10" s="3"/>
      <c r="Z10" s="3"/>
      <c r="AA10" s="3"/>
      <c r="AB10" s="3"/>
    </row>
    <row r="11" spans="1:28" ht="17.25">
      <c r="A11" s="3"/>
      <c r="B11" s="46"/>
      <c r="C11" s="98" t="s">
        <v>213</v>
      </c>
      <c r="D11" s="91" t="s">
        <v>212</v>
      </c>
      <c r="E11" s="122" t="s">
        <v>214</v>
      </c>
      <c r="F11" s="122" t="s">
        <v>215</v>
      </c>
      <c r="G11" s="123" t="s">
        <v>216</v>
      </c>
      <c r="H11" s="123" t="s">
        <v>217</v>
      </c>
      <c r="I11" s="88"/>
      <c r="J11" s="88"/>
      <c r="K11" s="50"/>
      <c r="L11" s="50"/>
      <c r="Q11" s="3"/>
      <c r="S11" s="3"/>
      <c r="U11" s="3"/>
      <c r="V11" s="3"/>
      <c r="W11" s="3"/>
      <c r="X11" s="3"/>
      <c r="Y11" s="3"/>
      <c r="Z11" s="3"/>
      <c r="AA11" s="3"/>
      <c r="AB11" s="3"/>
    </row>
    <row r="12" spans="1:28" ht="34.5">
      <c r="A12" s="3"/>
      <c r="B12" s="46"/>
      <c r="C12" s="98" t="s">
        <v>219</v>
      </c>
      <c r="D12" s="91" t="s">
        <v>218</v>
      </c>
      <c r="E12" s="122" t="s">
        <v>220</v>
      </c>
      <c r="F12" s="122" t="s">
        <v>222</v>
      </c>
      <c r="G12" s="122" t="s">
        <v>221</v>
      </c>
      <c r="H12" s="122" t="s">
        <v>223</v>
      </c>
      <c r="I12" s="88"/>
      <c r="J12" s="88"/>
      <c r="K12" s="50"/>
      <c r="L12" s="50"/>
      <c r="Q12" s="3"/>
      <c r="S12" s="3"/>
      <c r="U12" s="3"/>
      <c r="V12" s="3"/>
      <c r="W12" s="3"/>
      <c r="X12" s="3"/>
      <c r="Y12" s="3"/>
      <c r="Z12" s="3"/>
      <c r="AA12" s="3"/>
      <c r="AB12" s="3"/>
    </row>
    <row r="13" spans="1:28" ht="27.75" customHeight="1">
      <c r="A13" s="3"/>
      <c r="B13" s="46"/>
      <c r="C13" s="99" t="s">
        <v>109</v>
      </c>
      <c r="D13" s="91" t="s">
        <v>108</v>
      </c>
      <c r="E13" s="122" t="s">
        <v>200</v>
      </c>
      <c r="F13" s="122" t="s">
        <v>201</v>
      </c>
      <c r="G13" s="121" t="s">
        <v>203</v>
      </c>
      <c r="H13" s="122" t="s">
        <v>202</v>
      </c>
      <c r="I13"/>
      <c r="J13"/>
      <c r="K13" s="3"/>
      <c r="L13" s="3"/>
      <c r="Q13" s="3"/>
      <c r="S13" s="3"/>
      <c r="U13" s="3"/>
      <c r="V13" s="3"/>
      <c r="W13" s="3"/>
      <c r="X13" s="3"/>
      <c r="Y13" s="3"/>
      <c r="Z13" s="3"/>
      <c r="AA13" s="3"/>
      <c r="AB13" s="3"/>
    </row>
    <row r="14" spans="1:28" ht="39.75" customHeight="1">
      <c r="A14" s="3"/>
      <c r="B14" s="46"/>
      <c r="C14" s="99"/>
      <c r="D14" s="91" t="s">
        <v>126</v>
      </c>
      <c r="F14" s="122"/>
      <c r="H14" s="122"/>
      <c r="I14"/>
      <c r="J14"/>
      <c r="K14" s="3"/>
      <c r="L14" s="3"/>
      <c r="Q14" s="3"/>
      <c r="S14" s="3"/>
      <c r="U14" s="3"/>
      <c r="V14" s="3"/>
      <c r="W14" s="3"/>
      <c r="X14" s="3"/>
      <c r="Y14" s="3"/>
      <c r="Z14" s="3"/>
      <c r="AA14" s="3"/>
      <c r="AB14" s="3"/>
    </row>
    <row r="15" spans="1:28" ht="39.75" customHeight="1">
      <c r="A15" s="3"/>
      <c r="B15" s="46"/>
      <c r="C15" s="99" t="s">
        <v>84</v>
      </c>
      <c r="D15" s="91" t="s">
        <v>86</v>
      </c>
      <c r="E15" s="122" t="s">
        <v>204</v>
      </c>
      <c r="F15" s="122" t="s">
        <v>205</v>
      </c>
      <c r="G15" s="121" t="s">
        <v>206</v>
      </c>
      <c r="H15" s="121" t="s">
        <v>207</v>
      </c>
      <c r="I15" s="88"/>
      <c r="J15" s="88"/>
      <c r="K15" s="50"/>
      <c r="L15" s="50"/>
      <c r="Q15" s="3"/>
      <c r="S15" s="3"/>
      <c r="U15" s="3"/>
      <c r="V15" s="3"/>
      <c r="W15" s="3"/>
      <c r="X15" s="3"/>
      <c r="Y15" s="3"/>
      <c r="Z15" s="3"/>
      <c r="AA15" s="3"/>
      <c r="AB15" s="3"/>
    </row>
    <row r="17" spans="1:28" ht="17.25">
      <c r="A17" s="3"/>
      <c r="B17" s="46"/>
      <c r="D17" s="48"/>
      <c r="F17" s="47"/>
      <c r="G17" s="3"/>
      <c r="H17" s="3"/>
      <c r="I17"/>
      <c r="J17"/>
      <c r="K17" s="3"/>
      <c r="L17" s="3"/>
      <c r="Q17" s="3"/>
      <c r="S17" s="3"/>
      <c r="U17" s="3"/>
      <c r="V17" s="3"/>
      <c r="W17" s="3"/>
      <c r="X17" s="3"/>
      <c r="Y17" s="3"/>
      <c r="Z17" s="3"/>
      <c r="AA17" s="3"/>
      <c r="AB17" s="3"/>
    </row>
    <row r="18" spans="1:28" ht="15.75">
      <c r="A18" s="3"/>
      <c r="B18" s="46"/>
      <c r="C18" s="88" t="s">
        <v>4</v>
      </c>
      <c r="D18" s="88" t="s">
        <v>89</v>
      </c>
      <c r="E18" s="304"/>
      <c r="F18" s="305"/>
      <c r="G18" s="305"/>
      <c r="H18" s="305"/>
      <c r="I18" s="305"/>
      <c r="J18" s="305"/>
      <c r="K18" s="305"/>
      <c r="L18" s="305"/>
      <c r="M18" s="305"/>
      <c r="N18" s="305"/>
      <c r="O18" s="305"/>
      <c r="P18" s="305"/>
      <c r="Q18" s="305"/>
      <c r="R18" s="305"/>
      <c r="S18" s="305"/>
      <c r="T18" s="305"/>
      <c r="U18" s="305"/>
      <c r="V18" s="305"/>
      <c r="W18" s="305"/>
      <c r="X18" s="305"/>
      <c r="Y18" s="306"/>
      <c r="Z18" s="3"/>
      <c r="AA18" s="3"/>
      <c r="AB18" s="3"/>
    </row>
    <row r="19" spans="1:28" ht="15.75">
      <c r="A19" s="3"/>
      <c r="B19" s="46"/>
      <c r="C19" s="88" t="s">
        <v>33</v>
      </c>
      <c r="D19" s="88" t="s">
        <v>88</v>
      </c>
      <c r="E19" s="304"/>
      <c r="F19" s="305"/>
      <c r="G19" s="305"/>
      <c r="H19" s="305"/>
      <c r="I19" s="305"/>
      <c r="J19" s="305"/>
      <c r="K19" s="305"/>
      <c r="L19" s="305"/>
      <c r="M19" s="305"/>
      <c r="N19" s="305"/>
      <c r="O19" s="305"/>
      <c r="P19" s="305"/>
      <c r="Q19" s="305"/>
      <c r="R19" s="305"/>
      <c r="S19" s="305"/>
      <c r="T19" s="305"/>
      <c r="U19" s="305"/>
      <c r="V19" s="305"/>
      <c r="W19" s="305"/>
      <c r="X19" s="305"/>
      <c r="Y19" s="306"/>
      <c r="Z19" s="3"/>
      <c r="AA19" s="3"/>
      <c r="AB19" s="3"/>
    </row>
    <row r="20" spans="1:28" ht="15">
      <c r="A20" s="3"/>
      <c r="B20" s="3"/>
      <c r="C20" s="3"/>
      <c r="D20" s="3"/>
      <c r="E20" s="3"/>
      <c r="F20" s="3"/>
      <c r="G20" s="3"/>
      <c r="H20" s="3"/>
      <c r="I20" s="86"/>
      <c r="J20" s="86"/>
      <c r="K20" s="86"/>
      <c r="L20" s="86"/>
      <c r="M20" s="3"/>
      <c r="N20" s="3"/>
      <c r="O20" s="3"/>
      <c r="P20" s="3"/>
      <c r="Q20" s="3"/>
      <c r="R20" s="3"/>
      <c r="S20" s="3"/>
      <c r="T20" s="3"/>
      <c r="U20" s="3"/>
      <c r="V20" s="3"/>
      <c r="W20" s="3"/>
      <c r="X20" s="3"/>
      <c r="Y20" s="3"/>
      <c r="Z20" s="3"/>
      <c r="AA20" s="3"/>
      <c r="AB20" s="3"/>
    </row>
    <row r="21" spans="1:28" ht="174.75" customHeight="1">
      <c r="A21" s="3"/>
      <c r="B21" s="3" t="s">
        <v>4</v>
      </c>
      <c r="C21" s="49" t="s">
        <v>99</v>
      </c>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71.75" customHeight="1">
      <c r="A22" s="3"/>
      <c r="B22" s="3" t="s">
        <v>33</v>
      </c>
      <c r="C22" s="49" t="s">
        <v>98</v>
      </c>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5.75">
      <c r="A23" s="3"/>
      <c r="B23" s="3"/>
      <c r="C23" s="52"/>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5.75" customHeight="1">
      <c r="A24" s="3"/>
      <c r="B24" s="3"/>
      <c r="C24" s="3"/>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9.5" customHeight="1">
      <c r="A25" s="3"/>
      <c r="B25" s="50" t="s">
        <v>4</v>
      </c>
      <c r="C25" s="50" t="s">
        <v>90</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5">
      <c r="A26" s="3"/>
      <c r="B26" s="50" t="s">
        <v>60</v>
      </c>
      <c r="C26" s="50" t="s">
        <v>90</v>
      </c>
      <c r="D26" s="3"/>
      <c r="E26" s="3"/>
      <c r="F26" s="3"/>
      <c r="G26" s="3"/>
      <c r="H26" s="3"/>
      <c r="I26" s="86"/>
      <c r="J26" s="86"/>
      <c r="K26" s="86"/>
      <c r="L26" s="86"/>
      <c r="M26" s="3"/>
      <c r="N26" s="3"/>
      <c r="O26" s="3"/>
      <c r="P26" s="3"/>
      <c r="Q26" s="3"/>
      <c r="R26" s="3"/>
      <c r="S26" s="3"/>
      <c r="T26" s="3"/>
      <c r="U26" s="3"/>
      <c r="V26" s="3"/>
      <c r="W26" s="3"/>
      <c r="X26" s="3"/>
      <c r="Y26" s="3"/>
      <c r="Z26" s="3"/>
      <c r="AA26" s="3"/>
      <c r="AB26" s="3"/>
    </row>
    <row r="27" spans="1:28" ht="17.25" customHeight="1">
      <c r="A27" s="3"/>
      <c r="B27" s="50" t="s">
        <v>59</v>
      </c>
      <c r="C27" s="50" t="s">
        <v>90</v>
      </c>
      <c r="D27" s="87"/>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50" t="s">
        <v>33</v>
      </c>
      <c r="C28" s="50" t="s">
        <v>90</v>
      </c>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3"/>
      <c r="C29" s="3"/>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4</v>
      </c>
      <c r="C30" s="50" t="s">
        <v>91</v>
      </c>
      <c r="D30" s="87"/>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60</v>
      </c>
      <c r="C31" s="50" t="s">
        <v>91</v>
      </c>
      <c r="D31" s="3"/>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59</v>
      </c>
      <c r="C32" s="50" t="s">
        <v>91</v>
      </c>
      <c r="D32" s="3"/>
      <c r="E32" s="3"/>
      <c r="F32" s="3"/>
      <c r="G32" s="3"/>
      <c r="H32" s="3"/>
      <c r="I32" s="86"/>
      <c r="J32" s="86"/>
      <c r="K32" s="86"/>
      <c r="L32" s="86"/>
      <c r="M32" s="3"/>
      <c r="N32" s="3"/>
      <c r="O32" s="3"/>
      <c r="P32" s="3"/>
      <c r="Q32" s="3"/>
      <c r="R32" s="3"/>
      <c r="S32" s="3"/>
      <c r="T32" s="3"/>
      <c r="U32" s="3"/>
      <c r="V32" s="3"/>
      <c r="W32" s="3"/>
      <c r="X32" s="3"/>
      <c r="Y32" s="3"/>
      <c r="Z32" s="3"/>
      <c r="AA32" s="3"/>
      <c r="AB32" s="3"/>
    </row>
    <row r="33" spans="1:28" ht="17.25" customHeight="1">
      <c r="A33" s="3"/>
      <c r="B33" s="50" t="s">
        <v>33</v>
      </c>
      <c r="C33" s="50" t="s">
        <v>91</v>
      </c>
      <c r="D33" s="3"/>
      <c r="E33" s="9"/>
      <c r="H33" s="3"/>
      <c r="I33" s="86"/>
      <c r="J33" s="86"/>
      <c r="K33" s="86"/>
      <c r="L33" s="86"/>
      <c r="M33" s="3"/>
      <c r="N33" s="3"/>
      <c r="O33" s="3"/>
      <c r="P33" s="3"/>
      <c r="Q33" s="3"/>
      <c r="R33" s="3"/>
      <c r="S33" s="3"/>
      <c r="T33" s="3"/>
      <c r="U33" s="3"/>
      <c r="V33" s="3"/>
      <c r="W33" s="3"/>
      <c r="X33" s="3"/>
      <c r="Y33" s="3"/>
      <c r="Z33" s="3"/>
      <c r="AA33" s="3"/>
      <c r="AB33" s="3"/>
    </row>
    <row r="34" spans="1:28" ht="17.25" customHeight="1">
      <c r="A34" s="3"/>
      <c r="B34" s="3"/>
      <c r="C34" s="3"/>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4</v>
      </c>
      <c r="C35" s="51" t="s">
        <v>115</v>
      </c>
      <c r="D35" s="3"/>
      <c r="E35" s="3"/>
      <c r="F35" s="3"/>
      <c r="G35" s="3"/>
      <c r="H35" s="3"/>
      <c r="I35" s="86"/>
      <c r="J35" s="86"/>
      <c r="K35" s="86"/>
      <c r="L35" s="86"/>
      <c r="M35" s="3"/>
      <c r="N35" s="3"/>
      <c r="O35" s="3"/>
      <c r="P35" s="3"/>
      <c r="Q35" s="3"/>
      <c r="R35" s="3"/>
      <c r="S35" s="3"/>
      <c r="T35" s="3"/>
      <c r="U35" s="3"/>
      <c r="V35" s="3"/>
      <c r="W35" s="3"/>
      <c r="X35" s="3"/>
      <c r="Y35" s="3"/>
      <c r="Z35" s="3"/>
      <c r="AA35" s="3"/>
      <c r="AB35" s="3"/>
    </row>
    <row r="36" spans="1:28" ht="17.25" customHeight="1">
      <c r="A36" s="3"/>
      <c r="B36" s="50" t="s">
        <v>60</v>
      </c>
      <c r="C36" s="51" t="s">
        <v>116</v>
      </c>
      <c r="D36" s="3"/>
      <c r="E36" s="3"/>
      <c r="F36" s="3"/>
      <c r="G36" s="3"/>
      <c r="H36" s="3"/>
      <c r="I36" s="86"/>
      <c r="J36" s="86"/>
      <c r="K36" s="86"/>
      <c r="L36" s="86"/>
      <c r="M36" s="3"/>
      <c r="N36" s="3"/>
      <c r="O36" s="3"/>
      <c r="P36" s="3"/>
      <c r="Q36" s="3"/>
      <c r="R36" s="3"/>
      <c r="S36" s="3"/>
      <c r="T36" s="3"/>
      <c r="U36" s="3"/>
      <c r="V36" s="3"/>
      <c r="W36" s="3"/>
      <c r="X36" s="3"/>
      <c r="Y36" s="3"/>
      <c r="Z36" s="3"/>
      <c r="AA36" s="3"/>
      <c r="AB36" s="3"/>
    </row>
    <row r="37" spans="2:3" ht="17.25" customHeight="1">
      <c r="B37" s="50" t="s">
        <v>59</v>
      </c>
      <c r="C37" s="51" t="s">
        <v>117</v>
      </c>
    </row>
    <row r="38" spans="2:3" ht="17.25" customHeight="1">
      <c r="B38" s="50" t="s">
        <v>33</v>
      </c>
      <c r="C38" s="51" t="s">
        <v>118</v>
      </c>
    </row>
    <row r="39" spans="2:3" ht="17.25" customHeight="1">
      <c r="B39" s="50" t="s">
        <v>59</v>
      </c>
      <c r="C39" s="51" t="s">
        <v>117</v>
      </c>
    </row>
    <row r="40" spans="2:3" ht="17.25" customHeight="1">
      <c r="B40" s="50" t="s">
        <v>33</v>
      </c>
      <c r="C40" s="51" t="s">
        <v>118</v>
      </c>
    </row>
  </sheetData>
  <sheetProtection/>
  <mergeCells count="2">
    <mergeCell ref="E18:Y18"/>
    <mergeCell ref="E19:Y1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IMTC</cp:lastModifiedBy>
  <cp:lastPrinted>2019-09-17T08:20:30Z</cp:lastPrinted>
  <dcterms:created xsi:type="dcterms:W3CDTF">2014-08-19T05:03:06Z</dcterms:created>
  <dcterms:modified xsi:type="dcterms:W3CDTF">2021-10-26T10:17:38Z</dcterms:modified>
  <cp:category/>
  <cp:version/>
  <cp:contentType/>
  <cp:contentStatus/>
</cp:coreProperties>
</file>